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\Peninsula Urban Forestry LLC\Projects - Documents\1. Consulting - Active\White Salmon, City of\Excel\"/>
    </mc:Choice>
  </mc:AlternateContent>
  <xr:revisionPtr revIDLastSave="1329" documentId="13_ncr:1_{5AEB6031-D16D-4261-8053-FBEB18087440}" xr6:coauthVersionLast="40" xr6:coauthVersionMax="40" xr10:uidLastSave="{0E695A87-3B30-44E4-B34E-277FAC377C95}"/>
  <bookViews>
    <workbookView xWindow="480" yWindow="90" windowWidth="16335" windowHeight="10830" tabRatio="860" xr2:uid="{00000000-000D-0000-FFFF-FFFF00000000}"/>
  </bookViews>
  <sheets>
    <sheet name="White Salmon Street Tree Invent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" i="1" l="1"/>
  <c r="AO3" i="1" s="1"/>
  <c r="AM4" i="1"/>
  <c r="AO4" i="1" s="1"/>
  <c r="AM5" i="1"/>
  <c r="AO5" i="1" s="1"/>
  <c r="AM6" i="1"/>
  <c r="AO6" i="1" s="1"/>
  <c r="AM7" i="1"/>
  <c r="AO7" i="1" s="1"/>
  <c r="AM8" i="1"/>
  <c r="AO8" i="1" s="1"/>
  <c r="AM9" i="1"/>
  <c r="AO9" i="1" s="1"/>
  <c r="AM10" i="1"/>
  <c r="AO10" i="1" s="1"/>
  <c r="AM11" i="1"/>
  <c r="AO11" i="1" s="1"/>
  <c r="AM12" i="1"/>
  <c r="AO12" i="1" s="1"/>
  <c r="AM13" i="1"/>
  <c r="AO13" i="1" s="1"/>
  <c r="AM14" i="1"/>
  <c r="AO14" i="1" s="1"/>
  <c r="AM15" i="1"/>
  <c r="AO15" i="1" s="1"/>
  <c r="AM16" i="1"/>
  <c r="AO16" i="1" s="1"/>
  <c r="AM17" i="1"/>
  <c r="AO17" i="1" s="1"/>
  <c r="AM18" i="1"/>
  <c r="AO18" i="1" s="1"/>
  <c r="AM19" i="1"/>
  <c r="AO19" i="1" s="1"/>
  <c r="AM20" i="1"/>
  <c r="AO20" i="1" s="1"/>
  <c r="AM21" i="1"/>
  <c r="AO21" i="1" s="1"/>
  <c r="AM22" i="1"/>
  <c r="AO22" i="1" s="1"/>
  <c r="AM23" i="1"/>
  <c r="AO23" i="1" s="1"/>
  <c r="AM24" i="1"/>
  <c r="AO24" i="1" s="1"/>
  <c r="AM25" i="1"/>
  <c r="AO25" i="1" s="1"/>
  <c r="AM26" i="1"/>
  <c r="AO26" i="1" s="1"/>
  <c r="AM27" i="1"/>
  <c r="AO27" i="1" s="1"/>
  <c r="AM28" i="1"/>
  <c r="AO28" i="1" s="1"/>
  <c r="AM29" i="1"/>
  <c r="AO29" i="1" s="1"/>
  <c r="AM30" i="1"/>
  <c r="AO30" i="1" s="1"/>
  <c r="AM31" i="1"/>
  <c r="AO31" i="1" s="1"/>
  <c r="AM32" i="1"/>
  <c r="AO32" i="1" s="1"/>
  <c r="AM33" i="1"/>
  <c r="AO33" i="1" s="1"/>
  <c r="AM34" i="1"/>
  <c r="AO34" i="1" s="1"/>
  <c r="AM35" i="1"/>
  <c r="AO35" i="1" s="1"/>
  <c r="AM36" i="1"/>
  <c r="AO36" i="1" s="1"/>
  <c r="AM37" i="1"/>
  <c r="AO37" i="1" s="1"/>
  <c r="AM38" i="1"/>
  <c r="AO38" i="1" s="1"/>
  <c r="AM39" i="1"/>
  <c r="AO39" i="1" s="1"/>
  <c r="AM40" i="1"/>
  <c r="AO40" i="1" s="1"/>
  <c r="AM41" i="1"/>
  <c r="AO41" i="1" s="1"/>
  <c r="AM42" i="1"/>
  <c r="AO42" i="1" s="1"/>
  <c r="AM43" i="1"/>
  <c r="AO43" i="1" s="1"/>
  <c r="AM44" i="1"/>
  <c r="AO44" i="1" s="1"/>
  <c r="AM45" i="1"/>
  <c r="AO45" i="1" s="1"/>
  <c r="AM46" i="1"/>
  <c r="AO46" i="1" s="1"/>
  <c r="AM47" i="1"/>
  <c r="AO47" i="1" s="1"/>
  <c r="AM48" i="1"/>
  <c r="AO48" i="1" s="1"/>
  <c r="AM49" i="1"/>
  <c r="AO49" i="1" s="1"/>
  <c r="AM50" i="1"/>
  <c r="AO50" i="1" s="1"/>
  <c r="AM51" i="1"/>
  <c r="AO51" i="1" s="1"/>
  <c r="AM52" i="1"/>
  <c r="AO52" i="1" s="1"/>
  <c r="AM53" i="1"/>
  <c r="AO53" i="1" s="1"/>
  <c r="AM54" i="1"/>
  <c r="AO54" i="1" s="1"/>
  <c r="AM55" i="1"/>
  <c r="AO55" i="1" s="1"/>
  <c r="AM56" i="1"/>
  <c r="AO56" i="1" s="1"/>
  <c r="AM57" i="1"/>
  <c r="AO57" i="1" s="1"/>
  <c r="AM58" i="1"/>
  <c r="AO58" i="1" s="1"/>
  <c r="AM59" i="1"/>
  <c r="AO59" i="1" s="1"/>
  <c r="AM60" i="1"/>
  <c r="AO60" i="1" s="1"/>
  <c r="AM61" i="1"/>
  <c r="AO61" i="1" s="1"/>
  <c r="AM62" i="1"/>
  <c r="AO62" i="1" s="1"/>
  <c r="AM63" i="1"/>
  <c r="AO63" i="1" s="1"/>
  <c r="AM64" i="1"/>
  <c r="AO64" i="1" s="1"/>
  <c r="AM65" i="1"/>
  <c r="AO65" i="1" s="1"/>
  <c r="AM66" i="1"/>
  <c r="AO66" i="1" s="1"/>
  <c r="AM67" i="1"/>
  <c r="AO67" i="1" s="1"/>
  <c r="AM68" i="1"/>
  <c r="AO68" i="1" s="1"/>
  <c r="AM69" i="1"/>
  <c r="AO69" i="1" s="1"/>
  <c r="AM70" i="1"/>
  <c r="AO70" i="1" s="1"/>
  <c r="AM71" i="1"/>
  <c r="AO71" i="1" s="1"/>
  <c r="AM72" i="1"/>
  <c r="AO72" i="1" s="1"/>
  <c r="AM73" i="1"/>
  <c r="AO73" i="1" s="1"/>
  <c r="AM74" i="1"/>
  <c r="AO74" i="1" s="1"/>
  <c r="AM75" i="1"/>
  <c r="AO75" i="1" s="1"/>
  <c r="AM76" i="1"/>
  <c r="AO76" i="1" s="1"/>
  <c r="AM77" i="1"/>
  <c r="AO77" i="1" s="1"/>
  <c r="AM78" i="1"/>
  <c r="AO78" i="1" s="1"/>
  <c r="AM79" i="1"/>
  <c r="AO79" i="1" s="1"/>
  <c r="AM80" i="1"/>
  <c r="AO80" i="1" s="1"/>
  <c r="AM81" i="1"/>
  <c r="AO81" i="1" s="1"/>
  <c r="AM82" i="1"/>
  <c r="AO82" i="1" s="1"/>
  <c r="AM83" i="1"/>
  <c r="AO83" i="1" s="1"/>
  <c r="AM84" i="1"/>
  <c r="AO84" i="1" s="1"/>
  <c r="AM85" i="1"/>
  <c r="AO85" i="1" s="1"/>
  <c r="AM86" i="1"/>
  <c r="AO86" i="1" s="1"/>
  <c r="AM87" i="1"/>
  <c r="AO87" i="1" s="1"/>
  <c r="AM88" i="1"/>
  <c r="AO88" i="1" s="1"/>
  <c r="AM89" i="1"/>
  <c r="AO89" i="1" s="1"/>
  <c r="AM90" i="1"/>
  <c r="AO90" i="1" s="1"/>
  <c r="AM91" i="1"/>
  <c r="AO91" i="1" s="1"/>
  <c r="AM92" i="1"/>
  <c r="AO92" i="1" s="1"/>
  <c r="AM93" i="1"/>
  <c r="AO93" i="1" s="1"/>
  <c r="AM94" i="1"/>
  <c r="AO94" i="1" s="1"/>
  <c r="AM95" i="1"/>
  <c r="AO95" i="1" s="1"/>
  <c r="AM96" i="1"/>
  <c r="AO96" i="1" s="1"/>
  <c r="AM97" i="1"/>
  <c r="AO97" i="1" s="1"/>
  <c r="AM98" i="1"/>
  <c r="AO98" i="1" s="1"/>
  <c r="AM99" i="1"/>
  <c r="AO99" i="1" s="1"/>
  <c r="AM100" i="1"/>
  <c r="AO100" i="1" s="1"/>
  <c r="AM101" i="1"/>
  <c r="AO101" i="1" s="1"/>
  <c r="AM102" i="1"/>
  <c r="AO102" i="1" s="1"/>
  <c r="AM103" i="1"/>
  <c r="AO103" i="1" s="1"/>
  <c r="AM104" i="1"/>
  <c r="AO104" i="1" s="1"/>
  <c r="AM105" i="1"/>
  <c r="AO105" i="1" s="1"/>
  <c r="AM106" i="1"/>
  <c r="AO106" i="1" s="1"/>
  <c r="AM107" i="1"/>
  <c r="AO107" i="1" s="1"/>
  <c r="AM108" i="1"/>
  <c r="AO108" i="1" s="1"/>
  <c r="AM109" i="1"/>
  <c r="AO109" i="1" s="1"/>
  <c r="AM110" i="1"/>
  <c r="AO110" i="1" s="1"/>
  <c r="AM111" i="1"/>
  <c r="AO111" i="1" s="1"/>
  <c r="AM112" i="1"/>
  <c r="AO112" i="1" s="1"/>
  <c r="AM113" i="1"/>
  <c r="AO113" i="1" s="1"/>
  <c r="AM114" i="1"/>
  <c r="AO114" i="1" s="1"/>
  <c r="AM115" i="1"/>
  <c r="AO115" i="1" s="1"/>
  <c r="AM116" i="1"/>
  <c r="AO116" i="1" s="1"/>
  <c r="AM117" i="1"/>
  <c r="AO117" i="1" s="1"/>
  <c r="AM118" i="1"/>
  <c r="AO118" i="1" s="1"/>
  <c r="AM119" i="1"/>
  <c r="AO119" i="1" s="1"/>
  <c r="AM120" i="1"/>
  <c r="AO120" i="1" s="1"/>
  <c r="AM121" i="1"/>
  <c r="AO121" i="1" s="1"/>
  <c r="AM122" i="1"/>
  <c r="AO122" i="1" s="1"/>
  <c r="AM124" i="1"/>
  <c r="AO124" i="1" s="1"/>
  <c r="AM125" i="1"/>
  <c r="AO125" i="1" s="1"/>
  <c r="AM126" i="1"/>
  <c r="AO126" i="1" s="1"/>
  <c r="AM127" i="1"/>
  <c r="AO127" i="1" s="1"/>
  <c r="AM128" i="1"/>
  <c r="AO128" i="1" s="1"/>
  <c r="AM129" i="1"/>
  <c r="AO129" i="1" s="1"/>
  <c r="AM130" i="1"/>
  <c r="AO130" i="1" s="1"/>
  <c r="AM131" i="1"/>
  <c r="AO131" i="1" s="1"/>
  <c r="AM132" i="1"/>
  <c r="AO132" i="1" s="1"/>
  <c r="AM2" i="1"/>
  <c r="AO2" i="1" s="1"/>
  <c r="AH35" i="1"/>
  <c r="AJ35" i="1" s="1"/>
  <c r="AH130" i="1"/>
  <c r="AJ130" i="1" s="1"/>
  <c r="AH131" i="1"/>
  <c r="AJ131" i="1" s="1"/>
  <c r="AH132" i="1"/>
  <c r="AJ132" i="1" s="1"/>
  <c r="AH19" i="1"/>
  <c r="AJ19" i="1" s="1"/>
  <c r="AH21" i="1"/>
  <c r="AJ21" i="1" s="1"/>
  <c r="AH20" i="1"/>
  <c r="AJ20" i="1" s="1"/>
  <c r="AH59" i="1"/>
  <c r="AJ59" i="1" s="1"/>
  <c r="AH60" i="1"/>
  <c r="AJ60" i="1" s="1"/>
  <c r="AH61" i="1"/>
  <c r="AJ61" i="1" s="1"/>
  <c r="AH67" i="1"/>
  <c r="AJ67" i="1" s="1"/>
  <c r="AH38" i="1"/>
  <c r="AJ38" i="1" s="1"/>
  <c r="AH23" i="1"/>
  <c r="AJ23" i="1" s="1"/>
  <c r="AH36" i="1"/>
  <c r="AJ36" i="1" s="1"/>
  <c r="AH37" i="1"/>
  <c r="AJ37" i="1" s="1"/>
  <c r="AH24" i="1"/>
  <c r="AJ24" i="1" s="1"/>
  <c r="AH76" i="1"/>
  <c r="AJ76" i="1" s="1"/>
  <c r="AH77" i="1"/>
  <c r="AJ77" i="1" s="1"/>
  <c r="AH78" i="1"/>
  <c r="AJ78" i="1" s="1"/>
  <c r="AH79" i="1"/>
  <c r="AJ79" i="1" s="1"/>
  <c r="AH49" i="1"/>
  <c r="AJ49" i="1" s="1"/>
  <c r="AH13" i="1"/>
  <c r="AJ13" i="1" s="1"/>
  <c r="AH74" i="1"/>
  <c r="AJ74" i="1" s="1"/>
  <c r="AH71" i="1"/>
  <c r="AJ71" i="1" s="1"/>
  <c r="AH46" i="1"/>
  <c r="AJ46" i="1" s="1"/>
  <c r="AH56" i="1"/>
  <c r="AJ56" i="1" s="1"/>
  <c r="AH57" i="1"/>
  <c r="AJ57" i="1" s="1"/>
  <c r="AH58" i="1"/>
  <c r="AJ58" i="1" s="1"/>
  <c r="AH45" i="1"/>
  <c r="AJ45" i="1" s="1"/>
  <c r="AH50" i="1"/>
  <c r="AJ50" i="1" s="1"/>
  <c r="AH51" i="1"/>
  <c r="AJ51" i="1" s="1"/>
  <c r="AH7" i="1"/>
  <c r="AJ7" i="1" s="1"/>
  <c r="AH12" i="1"/>
  <c r="AJ12" i="1" s="1"/>
  <c r="AH39" i="1"/>
  <c r="AJ39" i="1" s="1"/>
  <c r="AH6" i="1"/>
  <c r="AJ6" i="1" s="1"/>
  <c r="AH75" i="1"/>
  <c r="AJ75" i="1" s="1"/>
  <c r="AH16" i="1"/>
  <c r="AJ16" i="1" s="1"/>
  <c r="AH43" i="1"/>
  <c r="AJ43" i="1" s="1"/>
  <c r="AH44" i="1"/>
  <c r="AJ44" i="1" s="1"/>
  <c r="AH48" i="1"/>
  <c r="AJ48" i="1" s="1"/>
  <c r="AH4" i="1"/>
  <c r="AJ4" i="1" s="1"/>
  <c r="AH5" i="1"/>
  <c r="AJ5" i="1" s="1"/>
  <c r="AH2" i="1"/>
  <c r="AJ2" i="1" s="1"/>
  <c r="AH3" i="1"/>
  <c r="AJ3" i="1" s="1"/>
  <c r="AH10" i="1"/>
  <c r="AJ10" i="1" s="1"/>
  <c r="AH9" i="1"/>
  <c r="AJ9" i="1" s="1"/>
  <c r="AH32" i="1"/>
  <c r="AJ32" i="1" s="1"/>
  <c r="AH33" i="1"/>
  <c r="AJ33" i="1" s="1"/>
  <c r="AH31" i="1"/>
  <c r="AJ31" i="1" s="1"/>
  <c r="AH30" i="1"/>
  <c r="AJ30" i="1" s="1"/>
  <c r="AH28" i="1"/>
  <c r="AJ28" i="1" s="1"/>
  <c r="AH29" i="1"/>
  <c r="AJ29" i="1" s="1"/>
  <c r="AH15" i="1"/>
  <c r="AJ15" i="1" s="1"/>
  <c r="AH14" i="1"/>
  <c r="AJ14" i="1" s="1"/>
  <c r="AH66" i="1"/>
  <c r="AJ66" i="1" s="1"/>
  <c r="AH11" i="1"/>
  <c r="AJ11" i="1" s="1"/>
  <c r="AH27" i="1"/>
  <c r="AJ27" i="1" s="1"/>
  <c r="AH25" i="1"/>
  <c r="AJ25" i="1" s="1"/>
  <c r="AH26" i="1"/>
  <c r="AJ26" i="1" s="1"/>
  <c r="AH119" i="1"/>
  <c r="AJ119" i="1" s="1"/>
  <c r="AH120" i="1"/>
  <c r="AJ120" i="1" s="1"/>
  <c r="AH121" i="1"/>
  <c r="AJ121" i="1" s="1"/>
  <c r="AH122" i="1"/>
  <c r="AJ122" i="1" s="1"/>
  <c r="AH124" i="1"/>
  <c r="AJ124" i="1" s="1"/>
  <c r="AH125" i="1"/>
  <c r="AJ125" i="1" s="1"/>
  <c r="AH126" i="1"/>
  <c r="AJ126" i="1" s="1"/>
  <c r="AH127" i="1"/>
  <c r="AJ127" i="1" s="1"/>
  <c r="AH128" i="1"/>
  <c r="AJ128" i="1" s="1"/>
  <c r="AH129" i="1"/>
  <c r="AJ129" i="1" s="1"/>
  <c r="AH22" i="1"/>
  <c r="AJ22" i="1" s="1"/>
  <c r="AH17" i="1"/>
  <c r="AJ17" i="1" s="1"/>
  <c r="AH8" i="1"/>
  <c r="AJ8" i="1" s="1"/>
  <c r="AH55" i="1"/>
  <c r="AJ55" i="1" s="1"/>
  <c r="AH62" i="1"/>
  <c r="AJ62" i="1" s="1"/>
  <c r="AH63" i="1"/>
  <c r="AJ63" i="1" s="1"/>
  <c r="AH64" i="1"/>
  <c r="AJ64" i="1" s="1"/>
  <c r="AH70" i="1"/>
  <c r="AJ70" i="1" s="1"/>
  <c r="AH68" i="1"/>
  <c r="AJ68" i="1" s="1"/>
  <c r="AH54" i="1"/>
  <c r="AJ54" i="1" s="1"/>
  <c r="AH69" i="1"/>
  <c r="AJ69" i="1" s="1"/>
  <c r="AH65" i="1"/>
  <c r="AJ65" i="1" s="1"/>
  <c r="AH114" i="1"/>
  <c r="AJ114" i="1" s="1"/>
  <c r="AH115" i="1"/>
  <c r="AJ115" i="1" s="1"/>
  <c r="AH116" i="1"/>
  <c r="AJ116" i="1" s="1"/>
  <c r="AH117" i="1"/>
  <c r="AJ117" i="1" s="1"/>
  <c r="AH118" i="1"/>
  <c r="AJ118" i="1" s="1"/>
  <c r="AH18" i="1"/>
  <c r="AJ18" i="1" s="1"/>
  <c r="AH40" i="1"/>
  <c r="AJ40" i="1" s="1"/>
  <c r="AH41" i="1"/>
  <c r="AJ41" i="1" s="1"/>
  <c r="AH42" i="1"/>
  <c r="AJ42" i="1" s="1"/>
  <c r="AH47" i="1"/>
  <c r="AJ47" i="1" s="1"/>
  <c r="AH52" i="1"/>
  <c r="AJ52" i="1" s="1"/>
  <c r="AH53" i="1"/>
  <c r="AJ53" i="1" s="1"/>
  <c r="AH72" i="1"/>
  <c r="AJ72" i="1" s="1"/>
  <c r="AH73" i="1"/>
  <c r="AJ73" i="1" s="1"/>
  <c r="AH80" i="1"/>
  <c r="AJ80" i="1" s="1"/>
  <c r="AH81" i="1"/>
  <c r="AJ81" i="1" s="1"/>
  <c r="AH82" i="1"/>
  <c r="AJ82" i="1" s="1"/>
  <c r="AH83" i="1"/>
  <c r="AJ83" i="1" s="1"/>
  <c r="AH84" i="1"/>
  <c r="AJ84" i="1" s="1"/>
  <c r="AH85" i="1"/>
  <c r="AJ85" i="1" s="1"/>
  <c r="AH86" i="1"/>
  <c r="AJ86" i="1" s="1"/>
  <c r="AH87" i="1"/>
  <c r="AJ87" i="1" s="1"/>
  <c r="AH88" i="1"/>
  <c r="AJ88" i="1" s="1"/>
  <c r="AH89" i="1"/>
  <c r="AJ89" i="1" s="1"/>
  <c r="AH90" i="1"/>
  <c r="AJ90" i="1" s="1"/>
  <c r="AH91" i="1"/>
  <c r="AJ91" i="1" s="1"/>
  <c r="AH92" i="1"/>
  <c r="AJ92" i="1" s="1"/>
  <c r="AH93" i="1"/>
  <c r="AJ93" i="1" s="1"/>
  <c r="AH94" i="1"/>
  <c r="AJ94" i="1" s="1"/>
  <c r="AH95" i="1"/>
  <c r="AJ95" i="1" s="1"/>
  <c r="AH96" i="1"/>
  <c r="AJ96" i="1" s="1"/>
  <c r="AH97" i="1"/>
  <c r="AJ97" i="1" s="1"/>
  <c r="AH98" i="1"/>
  <c r="AJ98" i="1" s="1"/>
  <c r="AH99" i="1"/>
  <c r="AJ99" i="1" s="1"/>
  <c r="AH100" i="1"/>
  <c r="AJ100" i="1" s="1"/>
  <c r="AH101" i="1"/>
  <c r="AJ101" i="1" s="1"/>
  <c r="AH102" i="1"/>
  <c r="AJ102" i="1" s="1"/>
  <c r="AH103" i="1"/>
  <c r="AJ103" i="1" s="1"/>
  <c r="AH104" i="1"/>
  <c r="AJ104" i="1" s="1"/>
  <c r="AH105" i="1"/>
  <c r="AJ105" i="1" s="1"/>
  <c r="AH106" i="1"/>
  <c r="AJ106" i="1" s="1"/>
  <c r="AH107" i="1"/>
  <c r="AJ107" i="1" s="1"/>
  <c r="AH108" i="1"/>
  <c r="AJ108" i="1" s="1"/>
  <c r="AH109" i="1"/>
  <c r="AJ109" i="1" s="1"/>
  <c r="AH110" i="1"/>
  <c r="AJ110" i="1" s="1"/>
  <c r="AH111" i="1"/>
  <c r="AJ111" i="1" s="1"/>
  <c r="AH112" i="1"/>
  <c r="AJ112" i="1" s="1"/>
  <c r="AH113" i="1"/>
  <c r="AJ113" i="1" s="1"/>
  <c r="AC34" i="1"/>
  <c r="AE34" i="1" s="1"/>
  <c r="AC35" i="1"/>
  <c r="AE35" i="1" s="1"/>
  <c r="AH34" i="1"/>
  <c r="AJ34" i="1" s="1"/>
  <c r="AC2" i="1"/>
  <c r="AE2" i="1" s="1"/>
  <c r="AC3" i="1"/>
  <c r="AE3" i="1" s="1"/>
  <c r="AC4" i="1"/>
  <c r="AE4" i="1" s="1"/>
  <c r="AC5" i="1"/>
  <c r="AE5" i="1" s="1"/>
  <c r="AC6" i="1"/>
  <c r="AE6" i="1" s="1"/>
  <c r="AC7" i="1"/>
  <c r="AE7" i="1" s="1"/>
  <c r="AC8" i="1"/>
  <c r="AE8" i="1" s="1"/>
  <c r="AC9" i="1"/>
  <c r="AE9" i="1" s="1"/>
  <c r="AC10" i="1"/>
  <c r="AE10" i="1" s="1"/>
  <c r="AC11" i="1"/>
  <c r="AE11" i="1" s="1"/>
  <c r="AC12" i="1"/>
  <c r="AE12" i="1" s="1"/>
  <c r="AC13" i="1"/>
  <c r="AE13" i="1" s="1"/>
  <c r="AC14" i="1"/>
  <c r="AE14" i="1" s="1"/>
  <c r="AC15" i="1"/>
  <c r="AE15" i="1" s="1"/>
  <c r="AC16" i="1"/>
  <c r="AE16" i="1" s="1"/>
  <c r="AC17" i="1"/>
  <c r="AE17" i="1" s="1"/>
  <c r="AC18" i="1"/>
  <c r="AE18" i="1" s="1"/>
  <c r="AC19" i="1"/>
  <c r="AE19" i="1" s="1"/>
  <c r="AC20" i="1"/>
  <c r="AE20" i="1" s="1"/>
  <c r="AC21" i="1"/>
  <c r="AE21" i="1" s="1"/>
  <c r="AC22" i="1"/>
  <c r="AE22" i="1" s="1"/>
  <c r="AC23" i="1"/>
  <c r="AE23" i="1" s="1"/>
  <c r="AC24" i="1"/>
  <c r="AE24" i="1" s="1"/>
  <c r="AC25" i="1"/>
  <c r="AE25" i="1" s="1"/>
  <c r="AC26" i="1"/>
  <c r="AE26" i="1" s="1"/>
  <c r="AC27" i="1"/>
  <c r="AE27" i="1" s="1"/>
  <c r="AC28" i="1"/>
  <c r="AE28" i="1" s="1"/>
  <c r="AC29" i="1"/>
  <c r="AE29" i="1" s="1"/>
  <c r="AC30" i="1"/>
  <c r="AE30" i="1" s="1"/>
  <c r="AC31" i="1"/>
  <c r="AE31" i="1" s="1"/>
  <c r="AC32" i="1"/>
  <c r="AE32" i="1" s="1"/>
  <c r="AC33" i="1"/>
  <c r="AE33" i="1" s="1"/>
  <c r="AC36" i="1"/>
  <c r="AE36" i="1" s="1"/>
  <c r="AC37" i="1"/>
  <c r="AE37" i="1" s="1"/>
  <c r="AC38" i="1"/>
  <c r="AE38" i="1" s="1"/>
  <c r="AC39" i="1"/>
  <c r="AE39" i="1" s="1"/>
  <c r="AC40" i="1"/>
  <c r="AE40" i="1" s="1"/>
  <c r="AC41" i="1"/>
  <c r="AE41" i="1" s="1"/>
  <c r="AC42" i="1"/>
  <c r="AE42" i="1" s="1"/>
  <c r="AC43" i="1"/>
  <c r="AE43" i="1" s="1"/>
  <c r="AC44" i="1"/>
  <c r="AE44" i="1" s="1"/>
  <c r="AC45" i="1"/>
  <c r="AE45" i="1" s="1"/>
  <c r="AC46" i="1"/>
  <c r="AE46" i="1" s="1"/>
  <c r="AC47" i="1"/>
  <c r="AE47" i="1" s="1"/>
  <c r="AC48" i="1"/>
  <c r="AE48" i="1" s="1"/>
  <c r="AC49" i="1"/>
  <c r="AE49" i="1" s="1"/>
  <c r="AC50" i="1"/>
  <c r="AE50" i="1" s="1"/>
  <c r="AC51" i="1"/>
  <c r="AE51" i="1" s="1"/>
  <c r="AC52" i="1"/>
  <c r="AE52" i="1" s="1"/>
  <c r="AC53" i="1"/>
  <c r="AE53" i="1" s="1"/>
  <c r="AC54" i="1"/>
  <c r="AE54" i="1" s="1"/>
  <c r="AC55" i="1"/>
  <c r="AE55" i="1" s="1"/>
  <c r="AC56" i="1"/>
  <c r="AE56" i="1" s="1"/>
  <c r="AC57" i="1"/>
  <c r="AE57" i="1" s="1"/>
  <c r="AC58" i="1"/>
  <c r="AE58" i="1" s="1"/>
  <c r="AC59" i="1"/>
  <c r="AE59" i="1" s="1"/>
  <c r="AC60" i="1"/>
  <c r="AE60" i="1" s="1"/>
  <c r="AC61" i="1"/>
  <c r="AE61" i="1" s="1"/>
  <c r="AC62" i="1"/>
  <c r="AE62" i="1" s="1"/>
  <c r="AC63" i="1"/>
  <c r="AE63" i="1" s="1"/>
  <c r="AC64" i="1"/>
  <c r="AE64" i="1" s="1"/>
  <c r="AC65" i="1"/>
  <c r="AE65" i="1" s="1"/>
  <c r="AC66" i="1"/>
  <c r="AE66" i="1" s="1"/>
  <c r="AC67" i="1"/>
  <c r="AE67" i="1" s="1"/>
  <c r="AC68" i="1"/>
  <c r="AE68" i="1" s="1"/>
  <c r="AC69" i="1"/>
  <c r="AE69" i="1" s="1"/>
  <c r="AC70" i="1"/>
  <c r="AE70" i="1" s="1"/>
  <c r="AC71" i="1"/>
  <c r="AE71" i="1" s="1"/>
  <c r="AC72" i="1"/>
  <c r="AE72" i="1" s="1"/>
  <c r="AC73" i="1"/>
  <c r="AE73" i="1" s="1"/>
  <c r="AC74" i="1"/>
  <c r="AE74" i="1" s="1"/>
  <c r="AC75" i="1"/>
  <c r="AE75" i="1" s="1"/>
  <c r="AC76" i="1"/>
  <c r="AE76" i="1" s="1"/>
  <c r="AC77" i="1"/>
  <c r="AE77" i="1" s="1"/>
  <c r="AC78" i="1"/>
  <c r="AE78" i="1" s="1"/>
  <c r="AC79" i="1"/>
  <c r="AE79" i="1" s="1"/>
  <c r="AC80" i="1"/>
  <c r="AE80" i="1" s="1"/>
  <c r="AC81" i="1"/>
  <c r="AE81" i="1" s="1"/>
  <c r="AC82" i="1"/>
  <c r="AE82" i="1" s="1"/>
  <c r="AC83" i="1"/>
  <c r="AE83" i="1" s="1"/>
  <c r="AC84" i="1"/>
  <c r="AE84" i="1" s="1"/>
  <c r="AC85" i="1"/>
  <c r="AE85" i="1" s="1"/>
  <c r="AC86" i="1"/>
  <c r="AE86" i="1" s="1"/>
  <c r="AC87" i="1"/>
  <c r="AE87" i="1" s="1"/>
  <c r="AC88" i="1"/>
  <c r="AE88" i="1" s="1"/>
  <c r="AC89" i="1"/>
  <c r="AE89" i="1" s="1"/>
  <c r="AC90" i="1"/>
  <c r="AE90" i="1" s="1"/>
  <c r="AC91" i="1"/>
  <c r="AE91" i="1" s="1"/>
  <c r="AC92" i="1"/>
  <c r="AE92" i="1" s="1"/>
  <c r="AC93" i="1"/>
  <c r="AE93" i="1" s="1"/>
  <c r="AC94" i="1"/>
  <c r="AE94" i="1" s="1"/>
  <c r="AC95" i="1"/>
  <c r="AE95" i="1" s="1"/>
  <c r="AC96" i="1"/>
  <c r="AE96" i="1" s="1"/>
  <c r="AC97" i="1"/>
  <c r="AE97" i="1" s="1"/>
  <c r="AC98" i="1"/>
  <c r="AE98" i="1" s="1"/>
  <c r="AC99" i="1"/>
  <c r="AE99" i="1" s="1"/>
  <c r="AC100" i="1"/>
  <c r="AE100" i="1" s="1"/>
  <c r="AC101" i="1"/>
  <c r="AE101" i="1" s="1"/>
  <c r="AC102" i="1"/>
  <c r="AE102" i="1" s="1"/>
  <c r="AC103" i="1"/>
  <c r="AE103" i="1" s="1"/>
  <c r="AC104" i="1"/>
  <c r="AE104" i="1" s="1"/>
  <c r="AC105" i="1"/>
  <c r="AE105" i="1" s="1"/>
  <c r="AC106" i="1"/>
  <c r="AE106" i="1" s="1"/>
  <c r="AC107" i="1"/>
  <c r="AE107" i="1" s="1"/>
  <c r="AC108" i="1"/>
  <c r="AE108" i="1" s="1"/>
  <c r="AC109" i="1"/>
  <c r="AE109" i="1" s="1"/>
  <c r="AC110" i="1"/>
  <c r="AE110" i="1" s="1"/>
  <c r="AC111" i="1"/>
  <c r="AE111" i="1" s="1"/>
  <c r="AC112" i="1"/>
  <c r="AE112" i="1" s="1"/>
  <c r="AC113" i="1"/>
  <c r="AE113" i="1" s="1"/>
  <c r="AC114" i="1"/>
  <c r="AE114" i="1" s="1"/>
  <c r="AC115" i="1"/>
  <c r="AE115" i="1" s="1"/>
  <c r="AC116" i="1"/>
  <c r="AE116" i="1" s="1"/>
  <c r="AC117" i="1"/>
  <c r="AE117" i="1" s="1"/>
  <c r="AC118" i="1"/>
  <c r="AE118" i="1" s="1"/>
  <c r="AC119" i="1"/>
  <c r="AE119" i="1" s="1"/>
  <c r="AC120" i="1"/>
  <c r="AE120" i="1" s="1"/>
  <c r="AC121" i="1"/>
  <c r="AE121" i="1" s="1"/>
  <c r="AC122" i="1"/>
  <c r="AE122" i="1" s="1"/>
  <c r="AC124" i="1"/>
  <c r="AE124" i="1" s="1"/>
  <c r="AC125" i="1"/>
  <c r="AE125" i="1" s="1"/>
  <c r="AC126" i="1"/>
  <c r="AE126" i="1" s="1"/>
  <c r="AC127" i="1"/>
  <c r="AE127" i="1" s="1"/>
  <c r="AC128" i="1"/>
  <c r="AE128" i="1" s="1"/>
  <c r="AC129" i="1"/>
  <c r="AE129" i="1" s="1"/>
  <c r="AC130" i="1"/>
  <c r="AE130" i="1" s="1"/>
  <c r="AC131" i="1"/>
  <c r="AE131" i="1" s="1"/>
  <c r="AC132" i="1"/>
  <c r="AE132" i="1" s="1"/>
  <c r="L57" i="1"/>
  <c r="L106" i="1"/>
  <c r="L114" i="1"/>
  <c r="L37" i="1"/>
  <c r="L95" i="1"/>
  <c r="L2" i="1"/>
  <c r="L54" i="1"/>
  <c r="L47" i="1"/>
  <c r="L61" i="1"/>
  <c r="L111" i="1"/>
  <c r="L120" i="1"/>
  <c r="L15" i="1"/>
  <c r="L70" i="1"/>
  <c r="L76" i="1"/>
  <c r="L63" i="1"/>
  <c r="L97" i="1"/>
  <c r="L4" i="1"/>
  <c r="L56" i="1"/>
  <c r="L31" i="1"/>
  <c r="L90" i="1"/>
  <c r="L124" i="1"/>
  <c r="L5" i="1"/>
  <c r="L19" i="1"/>
  <c r="L89" i="1"/>
  <c r="L51" i="1"/>
  <c r="L123" i="1"/>
  <c r="L87" i="1"/>
  <c r="L12" i="1"/>
  <c r="L86" i="1"/>
  <c r="L92" i="1"/>
  <c r="L23" i="1"/>
  <c r="L113" i="1"/>
  <c r="L52" i="1"/>
  <c r="L131" i="1"/>
  <c r="L78" i="1"/>
  <c r="L105" i="1"/>
  <c r="L116" i="1"/>
  <c r="L132" i="1"/>
  <c r="L36" i="1"/>
  <c r="L100" i="1"/>
  <c r="L43" i="1"/>
  <c r="L62" i="1"/>
  <c r="L118" i="1"/>
  <c r="L59" i="1"/>
  <c r="L112" i="1"/>
  <c r="L25" i="1"/>
  <c r="L3" i="1"/>
  <c r="L40" i="1"/>
  <c r="L21" i="1"/>
  <c r="L8" i="1"/>
  <c r="L42" i="1"/>
  <c r="L81" i="1"/>
  <c r="L32" i="1"/>
  <c r="L20" i="1"/>
  <c r="L28" i="1"/>
  <c r="L29" i="1"/>
  <c r="L49" i="1"/>
  <c r="L44" i="1"/>
  <c r="L33" i="1"/>
  <c r="L45" i="1"/>
  <c r="L50" i="1"/>
  <c r="L18" i="1"/>
  <c r="L94" i="1"/>
  <c r="L79" i="1"/>
  <c r="L53" i="1"/>
  <c r="L119" i="1"/>
  <c r="L14" i="1"/>
  <c r="L66" i="1"/>
  <c r="L98" i="1"/>
  <c r="L10" i="1"/>
  <c r="L93" i="1"/>
  <c r="L82" i="1"/>
  <c r="L27" i="1"/>
  <c r="L7" i="1"/>
  <c r="L22" i="1"/>
  <c r="L35" i="1"/>
  <c r="L121" i="1"/>
  <c r="L16" i="1"/>
  <c r="L68" i="1"/>
  <c r="L127" i="1"/>
  <c r="L103" i="1"/>
  <c r="L122" i="1"/>
  <c r="L17" i="1"/>
  <c r="L69" i="1"/>
  <c r="L129" i="1"/>
  <c r="L34" i="1"/>
  <c r="L24" i="1"/>
  <c r="L6" i="1"/>
  <c r="L72" i="1"/>
  <c r="L91" i="1"/>
  <c r="L88" i="1"/>
  <c r="L104" i="1"/>
  <c r="L64" i="1"/>
  <c r="L65" i="1"/>
  <c r="L74" i="1"/>
  <c r="L102" i="1"/>
  <c r="L48" i="1"/>
  <c r="L60" i="1"/>
  <c r="L126" i="1"/>
  <c r="L117" i="1"/>
  <c r="L110" i="1"/>
  <c r="L125" i="1"/>
  <c r="L101" i="1"/>
  <c r="L107" i="1"/>
  <c r="L96" i="1"/>
  <c r="L77" i="1"/>
  <c r="L26" i="1"/>
  <c r="L39" i="1"/>
  <c r="L85" i="1"/>
  <c r="L41" i="1"/>
  <c r="L71" i="1"/>
  <c r="L73" i="1"/>
  <c r="L9" i="1"/>
  <c r="L55" i="1"/>
  <c r="L58" i="1"/>
  <c r="L38" i="1"/>
  <c r="L109" i="1"/>
  <c r="L75" i="1"/>
  <c r="L13" i="1"/>
  <c r="L108" i="1"/>
  <c r="L83" i="1"/>
  <c r="L84" i="1"/>
  <c r="L130" i="1"/>
  <c r="L99" i="1"/>
  <c r="L67" i="1"/>
  <c r="L30" i="1"/>
  <c r="L115" i="1"/>
  <c r="L11" i="1"/>
  <c r="L46" i="1"/>
  <c r="L128" i="1"/>
  <c r="L80" i="1"/>
</calcChain>
</file>

<file path=xl/sharedStrings.xml><?xml version="1.0" encoding="utf-8"?>
<sst xmlns="http://schemas.openxmlformats.org/spreadsheetml/2006/main" count="2797" uniqueCount="428">
  <si>
    <t>GlobalID</t>
  </si>
  <si>
    <t xml:space="preserve">Date of inspection. </t>
  </si>
  <si>
    <t xml:space="preserve">ISA Certified Arborist collected data. </t>
  </si>
  <si>
    <t xml:space="preserve">Name of park area or "street". </t>
  </si>
  <si>
    <t xml:space="preserve">General area of park where tree is located. </t>
  </si>
  <si>
    <t xml:space="preserve">Name of street if street tree. </t>
  </si>
  <si>
    <t xml:space="preserve">Name of nearest cross street if street tree. </t>
  </si>
  <si>
    <t xml:space="preserve">Distance to nearest cross street if street tree. </t>
  </si>
  <si>
    <t>TreeGenus</t>
  </si>
  <si>
    <t>TreeSpecies</t>
  </si>
  <si>
    <t>KnownAge</t>
  </si>
  <si>
    <t>GrowthStage</t>
  </si>
  <si>
    <t>Height</t>
  </si>
  <si>
    <t xml:space="preserve">Notes on target. </t>
  </si>
  <si>
    <t xml:space="preserve">Height of overhead obstructions. </t>
  </si>
  <si>
    <t>Notes</t>
  </si>
  <si>
    <t>{55B14DEB-E8DD-435C-A1C9-848B4F547499}</t>
  </si>
  <si>
    <t>Micki</t>
  </si>
  <si>
    <t>Rheingarten Park</t>
  </si>
  <si>
    <t xml:space="preserve"> NE corner</t>
  </si>
  <si>
    <t>platanoides</t>
  </si>
  <si>
    <t>Mature</t>
  </si>
  <si>
    <t>Fair</t>
  </si>
  <si>
    <t>Improbable</t>
  </si>
  <si>
    <t>Medium</t>
  </si>
  <si>
    <t>sidewalk &amp; parking 5 feet to the east: pedestrians, vehicles</t>
  </si>
  <si>
    <t>{1AAF77C6-9D3F-4677-97E2-386D71BE5AA4}</t>
  </si>
  <si>
    <t>Poor</t>
  </si>
  <si>
    <t>Possible</t>
  </si>
  <si>
    <t>sidewalk &amp; parking 5 feet to the east: pedestrians, vehicles. large scar SW side of trunk. mower damage to roots.</t>
  </si>
  <si>
    <t>{CAB0E1EA-DA6A-4B2B-AA18-6EA6585B9403}</t>
  </si>
  <si>
    <t>styraciflua</t>
  </si>
  <si>
    <t>sidewalk &amp; parking 20 feet to the north: pedestrians, vehicles; utility box &amp; powerlines within fall zone. mower damage to roots.</t>
  </si>
  <si>
    <t>{DA35275F-50BD-483E-8956-2A2421C80200}</t>
  </si>
  <si>
    <t>sidewalk &amp; parking 20 feet to the north: pedestrians, vehicles; utility box &amp; powerlines within fall zone. trunk lean 15% to east.</t>
  </si>
  <si>
    <t>{3351C9EF-4E2E-4873-A22B-666BD8E9CBAA}</t>
  </si>
  <si>
    <t>tulipifera</t>
  </si>
  <si>
    <t>Juvenille</t>
  </si>
  <si>
    <t>Good</t>
  </si>
  <si>
    <t>Low</t>
  </si>
  <si>
    <t>protected by wire cage. WIRE GUYS.</t>
  </si>
  <si>
    <t>Training Pruning</t>
  </si>
  <si>
    <t>{39B0F330-812C-4A97-AEB2-F93375394361}</t>
  </si>
  <si>
    <t>Primary Growth</t>
  </si>
  <si>
    <t>Very low</t>
  </si>
  <si>
    <t>protected by wire cage. almost completely girdled: mower blight.</t>
  </si>
  <si>
    <t>{7F7F36DA-CCF7-4896-8B42-12429A1A7E55}</t>
  </si>
  <si>
    <t>trunk split at 4 ft, grafted together to 10 ft; co-dominant stems. unclear if tops have been broken in past?</t>
  </si>
  <si>
    <t>Routing Pruning</t>
  </si>
  <si>
    <t>{DF18EC71-5230-40F6-BA16-8DE05C71AFD2}</t>
  </si>
  <si>
    <t>sidewalk 25 ft north. trunk bulge at 5 ft &amp; trunk leans 10% to East from there up.</t>
  </si>
  <si>
    <t>{67FBD7D6-79AC-46DE-B4BC-D8CC4B3B116A}</t>
  </si>
  <si>
    <t>Probable</t>
  </si>
  <si>
    <t>sidewalk 25 ft north. flat trunk base on north side of tree; girdling root?</t>
  </si>
  <si>
    <t>{B9DE9BE7-8313-498A-99B5-24862406999D}</t>
  </si>
  <si>
    <t>menziesii</t>
  </si>
  <si>
    <t>Over Mature</t>
  </si>
  <si>
    <t>High</t>
  </si>
  <si>
    <t>sidewalk immediately adjacent north, school across street: pedestrians, children, vehicles. multiple top breakage, tree is `wolfing`.</t>
  </si>
  <si>
    <t>{5BD331E9-4242-4105-9342-05C0EEC4FC86}</t>
  </si>
  <si>
    <t xml:space="preserve"> North edge</t>
  </si>
  <si>
    <t>garryana</t>
  </si>
  <si>
    <t>Sapling</t>
  </si>
  <si>
    <t>protected by wire cage. REMOVE WIRE GUYS.</t>
  </si>
  <si>
    <t>{A1A1C3A8-7F6B-4BF6-BAF6-433F2B3BF4E3}</t>
  </si>
  <si>
    <t>large co-dom branch removed at 6 ft East side.</t>
  </si>
  <si>
    <t>{60A2DFD3-11E6-43B6-8214-7AA9E27CEA2D}</t>
  </si>
  <si>
    <t>sidewalk 6 ft to the north, school across the street: children, pedestrians, vehicles.mower damage to roots.</t>
  </si>
  <si>
    <t>{395DC92F-7A06-4A0E-8861-66F6179CCAFD}</t>
  </si>
  <si>
    <t>sidewalk 6 ft to the north, school across the street: children, pedestrians, vehicles. co-dom stems at 7 ft. root mass a hot mess on north side.</t>
  </si>
  <si>
    <t>{CBA10D6F-17F7-4E80-AE0E-E1968F2DA114}</t>
  </si>
  <si>
    <t>macrophyllum</t>
  </si>
  <si>
    <t>REMOVE protective net cylinder.</t>
  </si>
  <si>
    <t>{AE3584FE-9840-46A6-AEE3-A3CEA605AF13}</t>
  </si>
  <si>
    <t>trunk 10% lean to East. deformation of lower trunk may indicate serious grilling roots. sidewalk, utility boxes within fall zone.</t>
  </si>
  <si>
    <t>{CB244EBF-004C-4684-B385-14EE96F95862}</t>
  </si>
  <si>
    <t>{9A173FAC-AC15-4DF7-B01F-EEDD4D8875D8}</t>
  </si>
  <si>
    <t>10 % lean to north. may be root issues. mower damage to surficial roots. sidewalk 10 ft to the north, school across the street: pedestrians, children, vehicles. co-dom stems at 10 ft.</t>
  </si>
  <si>
    <t>{AD7750F2-C3D1-4F48-ABC5-0684A8119267}</t>
  </si>
  <si>
    <t>15% lean to east. may be root issues. mower damage to surficial roots. sidewalks10 ft to the north &amp; 10 ft to the west; concrete blocks in root zone; school across the street: pedestrians, children, vehicles. co-dom stems at 10 ft.</t>
  </si>
  <si>
    <t>{7B80C45C-F7B3-4B4F-844A-C9B583FDE0B0}</t>
  </si>
  <si>
    <t xml:space="preserve">10% lean to east. may be root issues. sidewalk 10 ft to the west. </t>
  </si>
  <si>
    <t>{45ACA6A5-9C00-44CA-9AC3-727EBFC087A5}</t>
  </si>
  <si>
    <t xml:space="preserve"> near tennis courts</t>
  </si>
  <si>
    <t>tennis courts &amp; building within fall zone. mower damage to roots; other possible root issues.</t>
  </si>
  <si>
    <t>{AD214C61-1051-4AF1-8018-9B97976FB7BF}</t>
  </si>
  <si>
    <t>building within fall zone. co-dom stems at 7  ft.</t>
  </si>
  <si>
    <t>{E0F9D73A-5B11-4597-A705-EFD22D5F2FB6}</t>
  </si>
  <si>
    <t>building within fall zone. sidewalks within 5 ft East &amp; south. concrete blocks within root zone.</t>
  </si>
  <si>
    <t>Removal</t>
  </si>
  <si>
    <t>{272D81BF-D08C-4391-8B68-5F6CC57D57EA}</t>
  </si>
  <si>
    <t>{5AF63879-1AEE-4404-8D0B-5FC6269EF4BE}</t>
  </si>
  <si>
    <t>sidewalks 5 ft East. very large wound on west side; deadwood &amp; callous..</t>
  </si>
  <si>
    <t>{11D8FAA6-D9F4-4AFD-9B3A-64EFB48224AC}</t>
  </si>
  <si>
    <t>sidewalks 5 ft East &amp; north; cement blocks in root zone. co-dom stems at 7 ft. possible root issues.</t>
  </si>
  <si>
    <t>{643B531E-343E-4968-AD54-44D0F611E328}</t>
  </si>
  <si>
    <t>sidewalk 5 ft north. possible root issues.</t>
  </si>
  <si>
    <t>{5FBFBCBB-92C3-426A-BCB8-135BCA5B4B69}</t>
  </si>
  <si>
    <t>{FB84A04A-7815-44D5-96DA-1B80D1B229A6}</t>
  </si>
  <si>
    <t>sidewalk 5 ft north. North side of canopy pruned for streetlight clearance. co-dom systems at 6 ft. possible root issues.</t>
  </si>
  <si>
    <t>{24265CB7-6721-44A7-B442-C20AF968C42C}</t>
  </si>
  <si>
    <t>sidewalk 5 ft north. co-dom systems at 4 ft. possible root issues. root collar buried. 25% trunk lean to south.</t>
  </si>
  <si>
    <t>{B45C4988-D8EE-442D-9F52-911CBA02D782}</t>
  </si>
  <si>
    <t xml:space="preserve">sidewalk 5 ft north. co-dom systems at 4 ft. possible root issues. root collar buried. </t>
  </si>
  <si>
    <t>{0CCC3E6A-4C60-4100-9ED4-6B5D7CCC4A38}</t>
  </si>
  <si>
    <t>{3487415F-E4F8-4AB1-B3CC-5E946E5B8FDE}</t>
  </si>
  <si>
    <t>Dead</t>
  </si>
  <si>
    <t xml:space="preserve"> </t>
  </si>
  <si>
    <t>{641AC607-34B6-4D64-AB70-5A08DFB634D3}</t>
  </si>
  <si>
    <t>{423D5FB2-EBC6-4D5B-BB4A-C39B519DEBEE}</t>
  </si>
  <si>
    <t xml:space="preserve"> near building entrance in circular planting area</t>
  </si>
  <si>
    <t>building within fall zone. lower root collar buried.</t>
  </si>
  <si>
    <t>{8F15FB72-63F6-4FD6-8AC9-B8612664B821}</t>
  </si>
  <si>
    <t>on west side of building</t>
  </si>
  <si>
    <t>building within fall zone. mower damage on surficial roots. co-dom stems at 7 ft. pruned away from building on East side. overtopped by adjacent oak.</t>
  </si>
  <si>
    <t>{B5154976-594A-4A49-8483-7F6039D93D57}</t>
  </si>
  <si>
    <t>building &amp; tennis courts within fall zone. 10% trunk lean to west.</t>
  </si>
  <si>
    <t>{9863E153-4BED-4B79-B1EF-FABC8959CA53}</t>
  </si>
  <si>
    <t>on southwest corner of building</t>
  </si>
  <si>
    <t>florida</t>
  </si>
  <si>
    <t>{B14D9B4A-8D3E-44AA-8E76-90C28BB67CED}</t>
  </si>
  <si>
    <t>west side of parking lot entrance</t>
  </si>
  <si>
    <t>monogyna</t>
  </si>
  <si>
    <t>{0B6D6151-7FAD-4E14-B429-4A65F45473F3}</t>
  </si>
  <si>
    <t>Pioneer Park</t>
  </si>
  <si>
    <t>North end</t>
  </si>
  <si>
    <t>sempervirens</t>
  </si>
  <si>
    <t>{95DAA4FB-2F9E-431D-AB8B-F0417A911186}</t>
  </si>
  <si>
    <t>{4A9600A6-2C3C-4F51-8471-776B17AD8504}</t>
  </si>
  <si>
    <t>west edge</t>
  </si>
  <si>
    <t>plicata</t>
  </si>
  <si>
    <t>REMOVE WIRE GUYS. remove competing leaders.</t>
  </si>
  <si>
    <t>{41911323-971A-4413-987C-C45DB5CD44E6}</t>
  </si>
  <si>
    <t>{723DAF8E-DFD4-4467-A6A1-2B68BAE56458}</t>
  </si>
  <si>
    <t>John</t>
  </si>
  <si>
    <t xml:space="preserve">sw </t>
  </si>
  <si>
    <t>rubra</t>
  </si>
  <si>
    <t>Minor</t>
  </si>
  <si>
    <t>Significant</t>
  </si>
  <si>
    <t>no parking space near tree</t>
  </si>
  <si>
    <t>{AB420E72-0594-426C-BA2E-BEB923F053FA}</t>
  </si>
  <si>
    <t xml:space="preserve"> sw</t>
  </si>
  <si>
    <t>Negligible</t>
  </si>
  <si>
    <t>multistemmed codominant leader towards street parking</t>
  </si>
  <si>
    <t>High Priority Pruning</t>
  </si>
  <si>
    <t>{6C7D71E5-0C76-4DB8-B635-DD8D09EFCE66}</t>
  </si>
  <si>
    <t>{183EE468-0B0E-4513-94FB-7885A489B058}</t>
  </si>
  <si>
    <t xml:space="preserve"> sw near tables</t>
  </si>
  <si>
    <t>Sap sucker damage,  healthy level of bird habitat</t>
  </si>
  <si>
    <t>{16CB9242-8ACF-4297-A389-6140DD630FF5}</t>
  </si>
  <si>
    <t xml:space="preserve"> sw near tables and street </t>
  </si>
  <si>
    <t>Excellent</t>
  </si>
  <si>
    <t>healthy level of bird habitat</t>
  </si>
  <si>
    <t>{EBAE2101-A0F7-4ABA-9338-C52230B69C82}</t>
  </si>
  <si>
    <t xml:space="preserve"> central</t>
  </si>
  <si>
    <t>picnic benches , walkway</t>
  </si>
  <si>
    <t>{F55892EA-4308-4F6C-ADB0-2E8E209F116F}</t>
  </si>
  <si>
    <t xml:space="preserve">picnic benches, walkway, playground </t>
  </si>
  <si>
    <t>{E73A80AF-002E-4D05-B7F6-12E9068EB5F6}</t>
  </si>
  <si>
    <t>south</t>
  </si>
  <si>
    <t>{ED6EF82F-A8DC-4CFA-8E5E-B85CA8AD4487}</t>
  </si>
  <si>
    <t>serrulata</t>
  </si>
  <si>
    <t>{E6A332F2-542A-4217-86CD-7F938169CAFF}</t>
  </si>
  <si>
    <t>central</t>
  </si>
  <si>
    <t>walkway, beautiful old cherry tree,  huge roots</t>
  </si>
  <si>
    <t>{51C56138-5B50-4E50-94E3-DC3A4E123130}</t>
  </si>
  <si>
    <t>atlantica</t>
  </si>
  <si>
    <t>walkway</t>
  </si>
  <si>
    <t>{E433AFFC-565A-4CD4-B624-1B4E8E42FF89}</t>
  </si>
  <si>
    <t xml:space="preserve">near central Building </t>
  </si>
  <si>
    <t>near playground</t>
  </si>
  <si>
    <t>{C2D5E2A2-18A0-4613-BBD5-C2E98503097F}</t>
  </si>
  <si>
    <t>{B6A9B12F-8B1D-42D1-A72D-FFBDC83246CF}</t>
  </si>
  <si>
    <t>{EE20CEE5-7E0E-49EF-9227-062E73D6556E}</t>
  </si>
  <si>
    <t xml:space="preserve"> central </t>
  </si>
  <si>
    <t>bathrooms</t>
  </si>
  <si>
    <t>{2DC9AD2E-0DD8-42A0-9509-F93488CC444C}</t>
  </si>
  <si>
    <t xml:space="preserve"> central on walkway</t>
  </si>
  <si>
    <t>{C7702EA1-1128-4307-8F7A-796F749A2213}</t>
  </si>
  <si>
    <t>bathrooms, old large pruning wound</t>
  </si>
  <si>
    <t>{30B47E7B-1D18-4B25-B84A-E8C28BD0A2B1}</t>
  </si>
  <si>
    <t>{7EDF5C61-F52D-41DD-BCB9-C9C0B2E716CD}</t>
  </si>
  <si>
    <t>{E056B4E5-0695-4610-9F24-06FB7C503884}</t>
  </si>
  <si>
    <t>{EA6EE8C7-B840-40F5-860B-D87114426386}</t>
  </si>
  <si>
    <t>walkway, near sidewalk, root pruning and scaffold reduction</t>
  </si>
  <si>
    <t>{492C7D0D-D058-4EB0-AE67-0BD7DDA56505}</t>
  </si>
  <si>
    <t xml:space="preserve"> eastern</t>
  </si>
  <si>
    <t>0</t>
  </si>
  <si>
    <t>sidewalk and road</t>
  </si>
  <si>
    <t>{DC64B80B-90A1-4AA3-A8C2-3B58938900AB}</t>
  </si>
  <si>
    <t>bathrooms, walkway, root damage from mowing</t>
  </si>
  <si>
    <t>{485D6F0B-4D91-49DC-8844-15BEA84F66E0}</t>
  </si>
  <si>
    <t>walkway,  stem damage</t>
  </si>
  <si>
    <t>{4947F5C2-199C-4E23-8C16-18152EDA0EBF}</t>
  </si>
  <si>
    <t>walkway, girdling roots</t>
  </si>
  <si>
    <t>{9FC088B1-2AAC-4592-9179-6FE9C6E2E16D}</t>
  </si>
  <si>
    <t>{FBB8C9F8-B0D8-444F-BC93-AE7A6BBF7015}</t>
  </si>
  <si>
    <t>ponderosa</t>
  </si>
  <si>
    <t>monitor for decay, cavity nesting  and beetles</t>
  </si>
  <si>
    <t>{825EDD27-7F2F-4CF7-B002-24AED9B0ED85}</t>
  </si>
  <si>
    <t>{25ED1259-99C1-43BD-BD99-AF6CE17E778B}</t>
  </si>
  <si>
    <t>{761F3072-F22C-4374-BA10-588CDAF7C46E}</t>
  </si>
  <si>
    <t>monitor for decay</t>
  </si>
  <si>
    <t>{3E001ED1-D2FE-4564-9DED-D36B10BE035D}</t>
  </si>
  <si>
    <t>remove Norway maple sprouts, self seeded</t>
  </si>
  <si>
    <t>{8CDB3156-99DC-40DC-B98A-E6D650F4C1CA}</t>
  </si>
  <si>
    <t xml:space="preserve"> se</t>
  </si>
  <si>
    <t>grass field</t>
  </si>
  <si>
    <t>{38ACB522-BA24-446E-A306-40AC2C4F1B5D}</t>
  </si>
  <si>
    <t>{4FC00C67-D7C7-4DF0-BE2B-4D43AF0A03A6}</t>
  </si>
  <si>
    <t>{18D29466-4113-4FC0-BC2A-611907B4B1F6}</t>
  </si>
  <si>
    <t>{7219DAEF-AAAE-411F-8656-208E67CE3C9F}</t>
  </si>
  <si>
    <t>Fireman's Park</t>
  </si>
  <si>
    <t>diameter taken at top graft at 3 ft. streetside canopy pruned nearly flat for vehicular traffic.</t>
  </si>
  <si>
    <t>{F291E6FA-8FDA-4CEC-9D19-C88C5D2A89B0}</t>
  </si>
  <si>
    <t>diameter taken at top graft at 3 ft. supposed to be a weeping cherry, but much of the weeping graft has been pruned off. large wound on west side of trunk, 1/3 of trunk circumference.</t>
  </si>
  <si>
    <t>{C159AF92-ADE1-412F-9E06-7478FFAC071C}</t>
  </si>
  <si>
    <t>self-seeded? very close to retaining wall--3 ft.</t>
  </si>
  <si>
    <t>{392BA9C1-D8AA-4C47-ACA3-114A846BE6D8}</t>
  </si>
  <si>
    <t>self-seeded? very close to upper retaining wall--4 ft. co-dom stems at 4 ft.</t>
  </si>
  <si>
    <t>{A9E29B08-AAB0-4A22-8132-014772D8CACE}</t>
  </si>
  <si>
    <t>self-seeded? muliple stems.</t>
  </si>
  <si>
    <t>{358FC9F7-E141-43F5-93CD-C46B65606CF9}</t>
  </si>
  <si>
    <t>self-seeded? muliple stems. galls.</t>
  </si>
  <si>
    <t>{0844C561-F24F-484D-B1F3-E106BAF9E1BF}</t>
  </si>
  <si>
    <t>self-seeded? best structure, good placement, best candidate for retention in this park.</t>
  </si>
  <si>
    <t>{AB1AF0EB-08DF-4766-970F-1167E743669D}</t>
  </si>
  <si>
    <t>self-seeded? mului-stemmed.</t>
  </si>
  <si>
    <t>{81CCD94D-D73A-407F-B1DF-D2B3232A4850}</t>
  </si>
  <si>
    <t xml:space="preserve">self-seeded? </t>
  </si>
  <si>
    <t>{101330DE-72B9-4764-96A7-B269380C19EC}</t>
  </si>
  <si>
    <t>{EAEFF755-AC62-4F1C-82B1-D9FFB11C80CB}</t>
  </si>
  <si>
    <t>{1634D5F7-19B1-4E54-90FF-910ECDFE859E}</t>
  </si>
  <si>
    <t>self-seeded? multi-stemmed. galls.</t>
  </si>
  <si>
    <t>{0F3FBB63-8E1B-4789-A5D2-FADABE27CA4F}</t>
  </si>
  <si>
    <t>Streets</t>
  </si>
  <si>
    <t>Garfield</t>
  </si>
  <si>
    <t>protected by wire cage. irrigated. small amount of anthracnose.</t>
  </si>
  <si>
    <t>{FCBD573F-AA5C-4A64-B3C0-929D181C48EB}</t>
  </si>
  <si>
    <t>protected by wire cage. irrigated. small amount of anthracnose. two wounds on west side of trunk.</t>
  </si>
  <si>
    <t>{F16049F9-9E1B-48D9-8B02-7DE05FA5E1D4}</t>
  </si>
  <si>
    <t>irrigated. small amount of anthracnose. should be limbed up for pedestrian clearance at this time.</t>
  </si>
  <si>
    <t>{4F880D88-C3F8-49DB-A279-5909779C9299}</t>
  </si>
  <si>
    <t>{F5E9CA7C-32DB-40A3-9C13-077B22C4A9C7}</t>
  </si>
  <si>
    <t>{21541CAF-AA49-4196-A37E-BE35EA33442B}</t>
  </si>
  <si>
    <t>{AB3A8143-9E8A-46AB-A572-A763A5CF2897}</t>
  </si>
  <si>
    <t>trunk splits at 1 ft. 2 feet from wooden fence.</t>
  </si>
  <si>
    <t>{9851B1E5-F414-4DC7-B044-533A2C008147}</t>
  </si>
  <si>
    <t>trunk splits at 2 ft. 3 feet from wooden fence, 2 feet from sidewalk.</t>
  </si>
  <si>
    <t>{AAC93C62-1BEC-45BC-A364-B7783B61B8E7}</t>
  </si>
  <si>
    <t>1 foot from wooden fence, 5 feet from sidewalk.</t>
  </si>
  <si>
    <t>{D04F8484-C3BC-4CB6-BBA9-4D8BE711DA6F}</t>
  </si>
  <si>
    <t>3 feet from curb, 3 feet from sidewalk/seating area. large root mass with huge root.</t>
  </si>
  <si>
    <t>{46F8FA50-1CBE-4D4A-8D56-9A66B09CAA2E}</t>
  </si>
  <si>
    <t>in large planting box. bad pruning wounds. large wound on SW side. exhibiting typical cherry leaf disease &amp; possible cankers.</t>
  </si>
  <si>
    <t>{24DC96E8-28B6-47F5-8664-C75C0024AF89}</t>
  </si>
  <si>
    <t>in large planting box. sprouting from roots. poorly pruned overall.</t>
  </si>
  <si>
    <t>{B586B1B6-C1F4-474A-8577-733FE07F9678}</t>
  </si>
  <si>
    <t>{28EC87DF-AEF8-4397-9D5C-5DD952E0DF89}</t>
  </si>
  <si>
    <t>{A735AEC9-1DB1-43E2-AC0F-2E287C4EAD73}</t>
  </si>
  <si>
    <t>freemanii 'Armstrong'</t>
  </si>
  <si>
    <t>could be Bowhall, but don't think so.</t>
  </si>
  <si>
    <t>{151FB3E0-92F9-4731-864D-99B8AA126ACE}</t>
  </si>
  <si>
    <t>{5030A80F-E501-40C1-A9B1-A113734B97BE}</t>
  </si>
  <si>
    <t>sprouting from roots. poor form.</t>
  </si>
  <si>
    <t>{E39E010E-03D6-4455-927E-BCE2F1242770}</t>
  </si>
  <si>
    <t>sprouting from roots. poor form. pruned poorly to clear signs (?).</t>
  </si>
  <si>
    <t>{08C62156-E52C-4163-A40F-73AA6D8D4A2E}</t>
  </si>
  <si>
    <t>malpruning over time</t>
  </si>
  <si>
    <t>{BB6B7D7E-18C0-4F5C-AEAE-0091ADF2F146}</t>
  </si>
  <si>
    <t>possible root issues - landscape cloth.</t>
  </si>
  <si>
    <t>{F3753174-9BC7-4904-91C0-DE8FE2F393BF}</t>
  </si>
  <si>
    <t>{00B3E68E-3893-4540-9326-7555058388E0}</t>
  </si>
  <si>
    <t>only one co-dom at 22 feet. a few large older pruning scars with epicormic sprouting. broken curb &amp; sidewalk. large wound on west side: ripped/breakout. in contrast with root and siding of adjacent building. 5 foot wide planting strip.</t>
  </si>
  <si>
    <t>{EA3856A0-3FFD-443C-88AB-737F4A8A8BF1}</t>
  </si>
  <si>
    <t xml:space="preserve"> on slope near power lines</t>
  </si>
  <si>
    <t>nigra</t>
  </si>
  <si>
    <t>wall</t>
  </si>
  <si>
    <t>Stump Removal</t>
  </si>
  <si>
    <t xml:space="preserve">resprout, hacked down in past,  old stump only 6 inches.  requires removal every few years,  inject with herbicides to kill. </t>
  </si>
  <si>
    <t>{BC112085-5C9B-4BAB-88F1-1FE210EB4B66}</t>
  </si>
  <si>
    <t>can be pruned to accommodate power lines, v pruning techniques. self seeded</t>
  </si>
  <si>
    <t>{1CFD3C3E-5DBA-446A-9602-2196545B2DB9}</t>
  </si>
  <si>
    <t xml:space="preserve"> on slope</t>
  </si>
  <si>
    <t>self seeded</t>
  </si>
  <si>
    <t>{5EAE4775-F820-4543-8E9B-863E4C793557}</t>
  </si>
  <si>
    <t>{A2547D26-7C50-466A-AE31-6DDACFA1AC49}</t>
  </si>
  <si>
    <t>{95208EE3-F488-4850-85AA-640626D57F46}</t>
  </si>
  <si>
    <t xml:space="preserve">none </t>
  </si>
  <si>
    <t>street parking</t>
  </si>
  <si>
    <t>planted as landscaping, inn of white salmon</t>
  </si>
  <si>
    <t>{27D40372-B4DC-40C3-92C0-BCB1B245D952}</t>
  </si>
  <si>
    <t>{F9D58B01-C927-4B05-8761-FB498CDF2F74}</t>
  </si>
  <si>
    <t xml:space="preserve">planted as landscaping, inn of white salmon </t>
  </si>
  <si>
    <t>{0F9DCC27-9514-4F44-BF7A-5DF88056D2A7}</t>
  </si>
  <si>
    <t>{E34C4AE1-BCAD-4D1D-9894-787CB72A0368}</t>
  </si>
  <si>
    <t>none</t>
  </si>
  <si>
    <t>Planting Location</t>
  </si>
  <si>
    <t>{2793FE38-A333-4F8D-8458-D91ECA562854}</t>
  </si>
  <si>
    <t>griseum</t>
  </si>
  <si>
    <t>street parking, eventually sidewalk</t>
  </si>
  <si>
    <t>irrigated 20 long 4.5 wide</t>
  </si>
  <si>
    <t>{6FE5C220-D43E-42B4-9FA8-6DCA59D9BB8F}</t>
  </si>
  <si>
    <t>irrigated 8 long 3 wide</t>
  </si>
  <si>
    <t>{702D887A-497F-46F7-B4BA-1D38305502DE}</t>
  </si>
  <si>
    <t>irrigated 25 long x 3 wide</t>
  </si>
  <si>
    <t>{A7110AA5-5C44-4567-996C-74C49F289B13}</t>
  </si>
  <si>
    <t xml:space="preserve">irrigated 25 long x 3 wide, two planted in strip </t>
  </si>
  <si>
    <t>{8A736CB8-0F57-4066-B326-EAA2A4A69727}</t>
  </si>
  <si>
    <t>{A8B00060-5BB1-4850-88C4-C9E87689DA3C}</t>
  </si>
  <si>
    <t>irrigated 40 long 4.5 wide</t>
  </si>
  <si>
    <t>{18581F76-077A-49EA-A6F0-74BC57356CEF}</t>
  </si>
  <si>
    <t xml:space="preserve"> none</t>
  </si>
  <si>
    <t xml:space="preserve"> sidewalk and road no parking</t>
  </si>
  <si>
    <t>significant codominant stem,  needs reduction on street diode</t>
  </si>
  <si>
    <t>{942B4429-5138-4B90-965A-02B6BE6A0E8E}</t>
  </si>
  <si>
    <t>significant codominant stem,  needs reduction on street dide</t>
  </si>
  <si>
    <t>{EAAAC8BD-23F9-46CF-99D8-76C686EB89C1}</t>
  </si>
  <si>
    <t>tree unhealthy,  monitor or remove</t>
  </si>
  <si>
    <t>Trunk Diameter1</t>
  </si>
  <si>
    <t>Trunk Diameter2</t>
  </si>
  <si>
    <t>Trunk Diameter3</t>
  </si>
  <si>
    <t>Tree Diameter4</t>
  </si>
  <si>
    <t>Crown SpreadNS</t>
  </si>
  <si>
    <t>Crown SpreadEW</t>
  </si>
  <si>
    <t>Percent Crown Missing</t>
  </si>
  <si>
    <t>Overall Condition</t>
  </si>
  <si>
    <t>TRA Canopy Failure</t>
  </si>
  <si>
    <t>TRA Canopy Impact</t>
  </si>
  <si>
    <t>TRA Canopy LoFIT</t>
  </si>
  <si>
    <t>TRA Canopy Consequence</t>
  </si>
  <si>
    <t>TRA Canopy Risk Rating</t>
  </si>
  <si>
    <t>TRA Trunk Failure</t>
  </si>
  <si>
    <t>TRA Trunk Impact</t>
  </si>
  <si>
    <t>TRA Trunk LoFIT</t>
  </si>
  <si>
    <t>TRA Trunk Consequence</t>
  </si>
  <si>
    <t>TRA Trunk Risk Rating</t>
  </si>
  <si>
    <t>TRA Roots Failure</t>
  </si>
  <si>
    <t>TRA Roots Impact</t>
  </si>
  <si>
    <t>TRA Roots LoFIT</t>
  </si>
  <si>
    <t>TRA Roots Consequence</t>
  </si>
  <si>
    <t>TRA Roots Risk Rating</t>
  </si>
  <si>
    <t>Tree Species</t>
  </si>
  <si>
    <t>Gleditsia</t>
  </si>
  <si>
    <t>triacanthos</t>
  </si>
  <si>
    <t>5% - 10%</t>
  </si>
  <si>
    <t>15% - 20%</t>
  </si>
  <si>
    <t>25% - 30%</t>
  </si>
  <si>
    <t>35% - 40%</t>
  </si>
  <si>
    <t>45% - 50%</t>
  </si>
  <si>
    <t>55% - 60%</t>
  </si>
  <si>
    <t>giganteum</t>
  </si>
  <si>
    <t>americana</t>
  </si>
  <si>
    <t>x acerifolia</t>
  </si>
  <si>
    <t>Spp.</t>
  </si>
  <si>
    <t>rubrum 'fastigiate'</t>
  </si>
  <si>
    <t>platanoides 'Sunset'</t>
  </si>
  <si>
    <t>palmatum 'pendula'</t>
  </si>
  <si>
    <t>platanoides 'Crimson moon'</t>
  </si>
  <si>
    <t>glauca</t>
  </si>
  <si>
    <t>Crown Base Height</t>
  </si>
  <si>
    <t>Live Crown Height</t>
  </si>
  <si>
    <t>Common Name</t>
  </si>
  <si>
    <t>Freeman maple</t>
  </si>
  <si>
    <t>Paperbark maple</t>
  </si>
  <si>
    <t>Bigleaf maple</t>
  </si>
  <si>
    <t>Weeping Japanese cherry</t>
  </si>
  <si>
    <t>Norway maple</t>
  </si>
  <si>
    <t>Norway maple 'crimson moon'</t>
  </si>
  <si>
    <t>Norway maple 'sunset'</t>
  </si>
  <si>
    <t>Red maple 'fastigiate'</t>
  </si>
  <si>
    <t>Atlas cedar</t>
  </si>
  <si>
    <t>Alaska cedar or Nootka Falsecypress</t>
  </si>
  <si>
    <t>Flowering dogwood</t>
  </si>
  <si>
    <t>Common hawthorn</t>
  </si>
  <si>
    <t>American ash</t>
  </si>
  <si>
    <t>Honey locust</t>
  </si>
  <si>
    <t>Eastern black walnut</t>
  </si>
  <si>
    <t>Sweetgum</t>
  </si>
  <si>
    <t>Tulip tree</t>
  </si>
  <si>
    <t>Flowering apple species</t>
  </si>
  <si>
    <t>White spruce</t>
  </si>
  <si>
    <t>Ponderosa pine</t>
  </si>
  <si>
    <t>London plane tree</t>
  </si>
  <si>
    <t>Japanese cherry</t>
  </si>
  <si>
    <t>Flowering cherry species</t>
  </si>
  <si>
    <t>Douglas-fir</t>
  </si>
  <si>
    <t>Oregon white oak</t>
  </si>
  <si>
    <t>Northern red oak</t>
  </si>
  <si>
    <t>Dawn redwood</t>
  </si>
  <si>
    <t xml:space="preserve">Giant sequoia </t>
  </si>
  <si>
    <t>Western redcedar</t>
  </si>
  <si>
    <t>nootkatensis 'fastigiate'</t>
  </si>
  <si>
    <t>REMOVE protective netting.</t>
  </si>
  <si>
    <t>sidewalks 5 ft East. large branches removed over sidewalk, epicormic resprouting. possible root iussues indicated by mis-shaped trunk.</t>
  </si>
  <si>
    <t>Severe</t>
  </si>
  <si>
    <t>Jewett - south side of street</t>
  </si>
  <si>
    <t>Jewett - north side of street</t>
  </si>
  <si>
    <t>Jewett</t>
  </si>
  <si>
    <t xml:space="preserve">NW Garfield </t>
  </si>
  <si>
    <t>Main</t>
  </si>
  <si>
    <t>Second</t>
  </si>
  <si>
    <t>Wauna</t>
  </si>
  <si>
    <t>Estes</t>
  </si>
  <si>
    <t>River watch</t>
  </si>
  <si>
    <t>Acer</t>
  </si>
  <si>
    <t>Malus</t>
  </si>
  <si>
    <t>Fraxinus</t>
  </si>
  <si>
    <t>Quercus</t>
  </si>
  <si>
    <t>Platanus</t>
  </si>
  <si>
    <t>Prunus</t>
  </si>
  <si>
    <t>Chamaecyparis</t>
  </si>
  <si>
    <t>Liquidambar</t>
  </si>
  <si>
    <t>Juglans</t>
  </si>
  <si>
    <t>Sequoia</t>
  </si>
  <si>
    <t>Thuja</t>
  </si>
  <si>
    <t>Liriodendron</t>
  </si>
  <si>
    <t>Picea</t>
  </si>
  <si>
    <t>Pseudotsuga</t>
  </si>
  <si>
    <t>Cornus</t>
  </si>
  <si>
    <t>Crataegus</t>
  </si>
  <si>
    <t>Cedrus</t>
  </si>
  <si>
    <t>Sequoiadendron</t>
  </si>
  <si>
    <t>Pinus</t>
  </si>
  <si>
    <t>Maintenance recommendations.</t>
  </si>
  <si>
    <t>OBJECTID2</t>
  </si>
  <si>
    <t>POINT_X</t>
  </si>
  <si>
    <t>POINT_Y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</si>
</sst>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:mm"/>
  </numFmts>
  <fonts count="5" x14ac:knownFonts="1"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4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9" fontId="3" fillId="0" borderId="0" xfId="0" applyNumberFormat="1" applyFont="1" applyFill="1" applyBorder="1" applyAlignment="1" applyProtection="1"/>
    <xf numFmtId="1" fontId="2" fillId="0" borderId="0" xfId="0" applyNumberFormat="1" applyFont="1" applyFill="1" applyAlignment="1" applyProtection="1"/>
    <xf numFmtId="0" fontId="2" fillId="0" borderId="0" xfId="0" applyFont="1" applyFill="1" applyBorder="1" applyAlignment="1" applyProtection="1">
      <alignment wrapText="1"/>
    </xf>
    <xf numFmtId="0" fontId="0" fillId="0" borderId="0" xfId="0" applyFont="1" applyFill="1" applyBorder="1"/>
    <xf numFmtId="0" fontId="2" fillId="0" borderId="0" xfId="0" applyFont="1" applyFill="1" applyAlignment="1" applyProtection="1"/>
    <xf numFmtId="0" fontId="1" fillId="3" borderId="0" xfId="0" applyFont="1" applyFill="1" applyAlignment="1" applyProtection="1">
      <alignment horizontal="center" wrapText="1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yyyy\-mm\-dd\ 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U132" totalsRowShown="0" headerRowDxfId="48" dataDxfId="47">
  <autoFilter ref="A1:AU132" xr:uid="{6CA7B1E5-FB57-4A54-A84B-2D135D420775}"/>
  <tableColumns count="47">
    <tableColumn id="46" xr3:uid="{CEEB8626-F2EE-4890-884E-62E5CC2DDD8D}" name="OBJECTID2" dataDxfId="46"/>
    <tableColumn id="2" xr3:uid="{00000000-0010-0000-0000-000002000000}" name="GlobalID" dataDxfId="45"/>
    <tableColumn id="4" xr3:uid="{00000000-0010-0000-0000-000004000000}" name="Date of inspection. " dataDxfId="44"/>
    <tableColumn id="5" xr3:uid="{00000000-0010-0000-0000-000005000000}" name="ISA Certified Arborist collected data. " dataDxfId="43"/>
    <tableColumn id="6" xr3:uid="{00000000-0010-0000-0000-000006000000}" name="Name of park area or &quot;street&quot;. " dataDxfId="42"/>
    <tableColumn id="7" xr3:uid="{00000000-0010-0000-0000-000007000000}" name="General area of park where tree is located. " dataDxfId="41"/>
    <tableColumn id="8" xr3:uid="{00000000-0010-0000-0000-000008000000}" name="Name of street if street tree. " dataDxfId="40"/>
    <tableColumn id="9" xr3:uid="{00000000-0010-0000-0000-000009000000}" name="Name of nearest cross street if street tree. " dataDxfId="39"/>
    <tableColumn id="10" xr3:uid="{00000000-0010-0000-0000-00000A000000}" name="Distance to nearest cross street if street tree. " dataDxfId="38"/>
    <tableColumn id="12" xr3:uid="{00000000-0010-0000-0000-00000C000000}" name="TreeGenus" dataDxfId="37"/>
    <tableColumn id="13" xr3:uid="{00000000-0010-0000-0000-00000D000000}" name="TreeSpecies" dataDxfId="36"/>
    <tableColumn id="44" xr3:uid="{00000000-0010-0000-0000-00002C000000}" name="Tree Species" dataDxfId="35">
      <calculatedColumnFormula>CONCATENATE(PROPER(J2), " ",K2)</calculatedColumnFormula>
    </tableColumn>
    <tableColumn id="45" xr3:uid="{3C9C3E20-7FA1-4E22-8D10-2BBBBE00F355}" name="Common Name" dataDxfId="34"/>
    <tableColumn id="14" xr3:uid="{00000000-0010-0000-0000-00000E000000}" name="KnownAge" dataDxfId="33"/>
    <tableColumn id="15" xr3:uid="{00000000-0010-0000-0000-00000F000000}" name="GrowthStage" dataDxfId="32"/>
    <tableColumn id="16" xr3:uid="{00000000-0010-0000-0000-000010000000}" name="Trunk Diameter1" dataDxfId="31"/>
    <tableColumn id="17" xr3:uid="{00000000-0010-0000-0000-000011000000}" name="Trunk Diameter2" dataDxfId="30"/>
    <tableColumn id="18" xr3:uid="{00000000-0010-0000-0000-000012000000}" name="Trunk Diameter3" dataDxfId="29"/>
    <tableColumn id="19" xr3:uid="{00000000-0010-0000-0000-000013000000}" name="Tree Diameter4" dataDxfId="28"/>
    <tableColumn id="20" xr3:uid="{00000000-0010-0000-0000-000014000000}" name="Crown SpreadNS" dataDxfId="27"/>
    <tableColumn id="21" xr3:uid="{00000000-0010-0000-0000-000015000000}" name="Crown SpreadEW" dataDxfId="26"/>
    <tableColumn id="11" xr3:uid="{12762D85-0382-43EF-B225-DFBC731F8BDD}" name="Live Crown Height" dataDxfId="25"/>
    <tableColumn id="3" xr3:uid="{B8ADCA38-96F8-4C60-B984-BFC5011329E7}" name="Crown Base Height" dataDxfId="24"/>
    <tableColumn id="22" xr3:uid="{00000000-0010-0000-0000-000016000000}" name="Percent Crown Missing" dataDxfId="23"/>
    <tableColumn id="23" xr3:uid="{00000000-0010-0000-0000-000017000000}" name="Height" dataDxfId="22"/>
    <tableColumn id="24" xr3:uid="{00000000-0010-0000-0000-000018000000}" name="Overall Condition" dataDxfId="21"/>
    <tableColumn id="25" xr3:uid="{00000000-0010-0000-0000-000019000000}" name="TRA Canopy Failure" dataDxfId="20"/>
    <tableColumn id="26" xr3:uid="{00000000-0010-0000-0000-00001A000000}" name="TRA Canopy Impact" dataDxfId="19"/>
    <tableColumn id="27" xr3:uid="{00000000-0010-0000-0000-00001B000000}" name="TRA Canopy LoFIT" dataDxfId="18">
      <calculatedColumnFormula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calculatedColumnFormula>
    </tableColumn>
    <tableColumn id="28" xr3:uid="{00000000-0010-0000-0000-00001C000000}" name="TRA Canopy Consequence" dataDxfId="17"/>
    <tableColumn id="29" xr3:uid="{00000000-0010-0000-0000-00001D000000}" name="TRA Canopy Risk Rating" dataDxfId="16">
      <calculatedColumnFormula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calculatedColumnFormula>
    </tableColumn>
    <tableColumn id="30" xr3:uid="{00000000-0010-0000-0000-00001E000000}" name="TRA Trunk Failure" dataDxfId="15"/>
    <tableColumn id="31" xr3:uid="{00000000-0010-0000-0000-00001F000000}" name="TRA Trunk Impact" dataDxfId="14"/>
    <tableColumn id="32" xr3:uid="{00000000-0010-0000-0000-000020000000}" name="TRA Trunk LoFIT" dataDxfId="13">
      <calculatedColumnFormula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calculatedColumnFormula>
    </tableColumn>
    <tableColumn id="33" xr3:uid="{00000000-0010-0000-0000-000021000000}" name="TRA Trunk Consequence" dataDxfId="12"/>
    <tableColumn id="34" xr3:uid="{00000000-0010-0000-0000-000022000000}" name="TRA Trunk Risk Rating" dataDxfId="11">
      <calculatedColumnFormula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calculatedColumnFormula>
    </tableColumn>
    <tableColumn id="35" xr3:uid="{00000000-0010-0000-0000-000023000000}" name="TRA Roots Failure" dataDxfId="10"/>
    <tableColumn id="36" xr3:uid="{00000000-0010-0000-0000-000024000000}" name="TRA Roots Impact" dataDxfId="9"/>
    <tableColumn id="37" xr3:uid="{00000000-0010-0000-0000-000025000000}" name="TRA Roots LoFIT" dataDxfId="8">
      <calculatedColumnFormula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calculatedColumnFormula>
    </tableColumn>
    <tableColumn id="38" xr3:uid="{00000000-0010-0000-0000-000026000000}" name="TRA Roots Consequence" dataDxfId="7"/>
    <tableColumn id="39" xr3:uid="{00000000-0010-0000-0000-000027000000}" name="TRA Roots Risk Rating" dataDxfId="6">
      <calculatedColumnFormula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calculatedColumnFormula>
    </tableColumn>
    <tableColumn id="40" xr3:uid="{00000000-0010-0000-0000-000028000000}" name="Notes on target. " dataDxfId="5"/>
    <tableColumn id="41" xr3:uid="{00000000-0010-0000-0000-000029000000}" name="Maintenance recommendations." dataDxfId="4"/>
    <tableColumn id="42" xr3:uid="{00000000-0010-0000-0000-00002A000000}" name="Height of overhead obstructions. " dataDxfId="3"/>
    <tableColumn id="43" xr3:uid="{00000000-0010-0000-0000-00002B000000}" name="Notes" dataDxfId="2"/>
    <tableColumn id="48" xr3:uid="{42B5BE5A-FA18-4654-90A2-DFB57E9DCE8B}" name="POINT_X" dataDxfId="1"/>
    <tableColumn id="49" xr3:uid="{6290AA7E-CBD5-49AF-A1EB-E29CAD7C2C35}" name="POINT_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U132"/>
  <sheetViews>
    <sheetView tabSelected="1" topLeftCell="Y1" zoomScale="70" zoomScaleNormal="70" workbookViewId="0">
      <pane ySplit="1" topLeftCell="A2" activePane="bottomLeft" state="frozen"/>
      <selection pane="bottomLeft" activeCell="AX5" sqref="AX5"/>
    </sheetView>
  </sheetViews>
  <sheetFormatPr defaultRowHeight="12.75" x14ac:dyDescent="0.2"/>
  <cols>
    <col min="1" max="1" width="14.140625" customWidth="1"/>
    <col min="2" max="2" width="22.28515625" customWidth="1"/>
    <col min="3" max="3" width="29.7109375" customWidth="1"/>
    <col min="4" max="4" width="10.85546875" customWidth="1"/>
    <col min="5" max="5" width="15.42578125" customWidth="1"/>
    <col min="6" max="6" width="10.42578125" customWidth="1"/>
    <col min="7" max="7" width="26.85546875" customWidth="1"/>
    <col min="8" max="8" width="21.5703125" customWidth="1"/>
    <col min="9" max="9" width="18" customWidth="1"/>
    <col min="10" max="10" width="15.42578125" bestFit="1" customWidth="1"/>
    <col min="11" max="11" width="17.28515625" customWidth="1"/>
    <col min="12" max="13" width="29.28515625" customWidth="1"/>
    <col min="14" max="14" width="15.42578125" bestFit="1" customWidth="1"/>
    <col min="15" max="15" width="15.42578125" customWidth="1"/>
    <col min="16" max="16" width="11" customWidth="1"/>
    <col min="17" max="17" width="10.85546875" customWidth="1"/>
    <col min="18" max="18" width="12" customWidth="1"/>
    <col min="19" max="19" width="11.85546875" customWidth="1"/>
    <col min="20" max="20" width="13.42578125" customWidth="1"/>
    <col min="21" max="23" width="12.42578125" customWidth="1"/>
    <col min="24" max="24" width="10" customWidth="1"/>
    <col min="25" max="25" width="9.28515625" customWidth="1"/>
    <col min="26" max="26" width="12.140625" customWidth="1"/>
    <col min="27" max="27" width="11.85546875" customWidth="1"/>
    <col min="28" max="28" width="13" customWidth="1"/>
    <col min="29" max="29" width="11.140625" customWidth="1"/>
    <col min="30" max="30" width="16" customWidth="1"/>
    <col min="31" max="31" width="14.28515625" customWidth="1"/>
    <col min="32" max="32" width="14" customWidth="1"/>
    <col min="33" max="33" width="12.28515625" customWidth="1"/>
    <col min="34" max="34" width="10.140625" customWidth="1"/>
    <col min="35" max="35" width="14.42578125" customWidth="1"/>
    <col min="36" max="36" width="10.28515625" customWidth="1"/>
    <col min="37" max="37" width="14.28515625" customWidth="1"/>
    <col min="38" max="38" width="15" customWidth="1"/>
    <col min="39" max="39" width="11.28515625" customWidth="1"/>
    <col min="40" max="40" width="15.7109375" customWidth="1"/>
    <col min="41" max="41" width="13.42578125" customWidth="1"/>
    <col min="42" max="42" width="55" style="5" customWidth="1"/>
    <col min="43" max="43" width="23.140625" customWidth="1"/>
    <col min="44" max="44" width="27.140625" customWidth="1"/>
    <col min="45" max="45" width="23.7109375" customWidth="1"/>
    <col min="46" max="46" width="15.7109375" customWidth="1"/>
    <col min="47" max="47" width="14.28515625" customWidth="1"/>
  </cols>
  <sheetData>
    <row r="1" spans="1:47" s="5" customFormat="1" ht="73.5" customHeight="1" x14ac:dyDescent="0.2">
      <c r="A1" s="4" t="s">
        <v>425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342</v>
      </c>
      <c r="M1" s="4" t="s">
        <v>362</v>
      </c>
      <c r="N1" s="4" t="s">
        <v>10</v>
      </c>
      <c r="O1" s="4" t="s">
        <v>11</v>
      </c>
      <c r="P1" s="4" t="s">
        <v>319</v>
      </c>
      <c r="Q1" s="4" t="s">
        <v>320</v>
      </c>
      <c r="R1" s="4" t="s">
        <v>321</v>
      </c>
      <c r="S1" s="4" t="s">
        <v>322</v>
      </c>
      <c r="T1" s="4" t="s">
        <v>323</v>
      </c>
      <c r="U1" s="4" t="s">
        <v>324</v>
      </c>
      <c r="V1" s="4" t="s">
        <v>361</v>
      </c>
      <c r="W1" s="4" t="s">
        <v>360</v>
      </c>
      <c r="X1" s="4" t="s">
        <v>325</v>
      </c>
      <c r="Y1" s="4" t="s">
        <v>12</v>
      </c>
      <c r="Z1" s="4" t="s">
        <v>326</v>
      </c>
      <c r="AA1" s="4" t="s">
        <v>327</v>
      </c>
      <c r="AB1" s="4" t="s">
        <v>328</v>
      </c>
      <c r="AC1" s="4" t="s">
        <v>329</v>
      </c>
      <c r="AD1" s="4" t="s">
        <v>330</v>
      </c>
      <c r="AE1" s="4" t="s">
        <v>331</v>
      </c>
      <c r="AF1" s="4" t="s">
        <v>332</v>
      </c>
      <c r="AG1" s="4" t="s">
        <v>333</v>
      </c>
      <c r="AH1" s="4" t="s">
        <v>334</v>
      </c>
      <c r="AI1" s="4" t="s">
        <v>335</v>
      </c>
      <c r="AJ1" s="4" t="s">
        <v>336</v>
      </c>
      <c r="AK1" s="4" t="s">
        <v>337</v>
      </c>
      <c r="AL1" s="4" t="s">
        <v>338</v>
      </c>
      <c r="AM1" s="4" t="s">
        <v>339</v>
      </c>
      <c r="AN1" s="4" t="s">
        <v>340</v>
      </c>
      <c r="AO1" s="4" t="s">
        <v>341</v>
      </c>
      <c r="AP1" s="4" t="s">
        <v>13</v>
      </c>
      <c r="AQ1" s="4" t="s">
        <v>424</v>
      </c>
      <c r="AR1" s="4" t="s">
        <v>14</v>
      </c>
      <c r="AS1" s="4" t="s">
        <v>15</v>
      </c>
      <c r="AT1" s="13" t="s">
        <v>426</v>
      </c>
      <c r="AU1" s="13" t="s">
        <v>427</v>
      </c>
    </row>
    <row r="2" spans="1:47" ht="30" customHeight="1" x14ac:dyDescent="0.2">
      <c r="A2" s="1">
        <v>1</v>
      </c>
      <c r="B2" s="2" t="s">
        <v>16</v>
      </c>
      <c r="C2" s="3">
        <v>43395.723136574074</v>
      </c>
      <c r="D2" s="2" t="s">
        <v>17</v>
      </c>
      <c r="E2" s="2" t="s">
        <v>18</v>
      </c>
      <c r="F2" s="2" t="s">
        <v>19</v>
      </c>
      <c r="G2" s="2"/>
      <c r="H2" s="2"/>
      <c r="I2" s="2"/>
      <c r="J2" s="2" t="s">
        <v>405</v>
      </c>
      <c r="K2" s="2" t="s">
        <v>20</v>
      </c>
      <c r="L2" s="2" t="str">
        <f t="shared" ref="L2:L33" si="0">CONCATENATE(PROPER(J2), " ",K2)</f>
        <v>Acer platanoides</v>
      </c>
      <c r="M2" s="11" t="s">
        <v>367</v>
      </c>
      <c r="N2" s="2"/>
      <c r="O2" s="2" t="s">
        <v>21</v>
      </c>
      <c r="P2" s="1">
        <v>14</v>
      </c>
      <c r="Q2" s="2"/>
      <c r="R2" s="2"/>
      <c r="S2" s="2"/>
      <c r="T2" s="1">
        <v>25</v>
      </c>
      <c r="U2" s="1">
        <v>25</v>
      </c>
      <c r="V2" s="1">
        <v>30</v>
      </c>
      <c r="W2" s="1">
        <v>8</v>
      </c>
      <c r="X2" s="7" t="s">
        <v>347</v>
      </c>
      <c r="Y2" s="1">
        <v>30</v>
      </c>
      <c r="Z2" s="2" t="s">
        <v>22</v>
      </c>
      <c r="AA2" s="2" t="s">
        <v>23</v>
      </c>
      <c r="AB2" s="2" t="s">
        <v>24</v>
      </c>
      <c r="AC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" s="7" t="s">
        <v>138</v>
      </c>
      <c r="AE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" s="2" t="s">
        <v>23</v>
      </c>
      <c r="AG2" s="2" t="s">
        <v>24</v>
      </c>
      <c r="AH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" s="7" t="s">
        <v>138</v>
      </c>
      <c r="AJ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" s="2" t="s">
        <v>23</v>
      </c>
      <c r="AL2" s="2" t="s">
        <v>24</v>
      </c>
      <c r="AM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" s="7" t="s">
        <v>138</v>
      </c>
      <c r="AO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" s="6" t="s">
        <v>25</v>
      </c>
      <c r="AQ2" s="2"/>
      <c r="AR2" s="1">
        <v>0</v>
      </c>
      <c r="AS2" s="2"/>
      <c r="AT2" s="12">
        <v>-121.48679613540932</v>
      </c>
      <c r="AU2" s="12">
        <v>45.729561682769202</v>
      </c>
    </row>
    <row r="3" spans="1:47" ht="25.5" x14ac:dyDescent="0.2">
      <c r="A3" s="1">
        <v>2</v>
      </c>
      <c r="B3" s="2" t="s">
        <v>26</v>
      </c>
      <c r="C3" s="3">
        <v>43395.723136574074</v>
      </c>
      <c r="D3" s="2" t="s">
        <v>17</v>
      </c>
      <c r="E3" s="2" t="s">
        <v>18</v>
      </c>
      <c r="F3" s="2" t="s">
        <v>19</v>
      </c>
      <c r="G3" s="2"/>
      <c r="H3" s="2"/>
      <c r="I3" s="2"/>
      <c r="J3" s="2" t="s">
        <v>405</v>
      </c>
      <c r="K3" s="2" t="s">
        <v>20</v>
      </c>
      <c r="L3" s="2" t="str">
        <f t="shared" si="0"/>
        <v>Acer platanoides</v>
      </c>
      <c r="M3" s="11" t="s">
        <v>367</v>
      </c>
      <c r="N3" s="2"/>
      <c r="O3" s="2" t="s">
        <v>21</v>
      </c>
      <c r="P3" s="1">
        <v>17</v>
      </c>
      <c r="Q3" s="2"/>
      <c r="R3" s="2"/>
      <c r="S3" s="2"/>
      <c r="T3" s="1">
        <v>18</v>
      </c>
      <c r="U3" s="1">
        <v>20</v>
      </c>
      <c r="V3" s="1">
        <v>25</v>
      </c>
      <c r="W3" s="1">
        <v>5</v>
      </c>
      <c r="X3" s="7" t="s">
        <v>350</v>
      </c>
      <c r="Y3" s="1">
        <v>25</v>
      </c>
      <c r="Z3" s="2" t="s">
        <v>27</v>
      </c>
      <c r="AA3" s="2" t="s">
        <v>28</v>
      </c>
      <c r="AB3" s="2" t="s">
        <v>24</v>
      </c>
      <c r="AC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" s="7" t="s">
        <v>138</v>
      </c>
      <c r="AE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" s="2" t="s">
        <v>28</v>
      </c>
      <c r="AG3" s="2" t="s">
        <v>24</v>
      </c>
      <c r="AH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" s="7" t="s">
        <v>138</v>
      </c>
      <c r="AJ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" s="2" t="s">
        <v>23</v>
      </c>
      <c r="AL3" s="2" t="s">
        <v>24</v>
      </c>
      <c r="AM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" s="7" t="s">
        <v>138</v>
      </c>
      <c r="AO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" s="6" t="s">
        <v>29</v>
      </c>
      <c r="AQ3" s="2"/>
      <c r="AR3" s="1">
        <v>0</v>
      </c>
      <c r="AS3" s="2"/>
      <c r="AT3" s="12">
        <v>-121.4867934189039</v>
      </c>
      <c r="AU3" s="12">
        <v>45.729599032648927</v>
      </c>
    </row>
    <row r="4" spans="1:47" ht="38.25" x14ac:dyDescent="0.2">
      <c r="A4" s="1">
        <v>3</v>
      </c>
      <c r="B4" s="2" t="s">
        <v>30</v>
      </c>
      <c r="C4" s="3">
        <v>43395.723136574074</v>
      </c>
      <c r="D4" s="2" t="s">
        <v>17</v>
      </c>
      <c r="E4" s="2" t="s">
        <v>18</v>
      </c>
      <c r="F4" s="2" t="s">
        <v>19</v>
      </c>
      <c r="G4" s="2"/>
      <c r="H4" s="2"/>
      <c r="I4" s="2"/>
      <c r="J4" s="2" t="s">
        <v>412</v>
      </c>
      <c r="K4" s="2" t="s">
        <v>31</v>
      </c>
      <c r="L4" s="2" t="str">
        <f t="shared" si="0"/>
        <v>Liquidambar styraciflua</v>
      </c>
      <c r="M4" s="11" t="s">
        <v>378</v>
      </c>
      <c r="N4" s="2"/>
      <c r="O4" s="2" t="s">
        <v>21</v>
      </c>
      <c r="P4" s="1">
        <v>15</v>
      </c>
      <c r="Q4" s="2"/>
      <c r="R4" s="2"/>
      <c r="S4" s="2"/>
      <c r="T4" s="1">
        <v>30</v>
      </c>
      <c r="U4" s="1">
        <v>25</v>
      </c>
      <c r="V4" s="1">
        <v>40</v>
      </c>
      <c r="W4" s="1">
        <v>10</v>
      </c>
      <c r="X4" s="7" t="s">
        <v>346</v>
      </c>
      <c r="Y4" s="1">
        <v>40</v>
      </c>
      <c r="Z4" s="2" t="s">
        <v>22</v>
      </c>
      <c r="AA4" s="2" t="s">
        <v>23</v>
      </c>
      <c r="AB4" s="2" t="s">
        <v>24</v>
      </c>
      <c r="AC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" s="7" t="s">
        <v>138</v>
      </c>
      <c r="AE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" s="2" t="s">
        <v>23</v>
      </c>
      <c r="AG4" s="2" t="s">
        <v>24</v>
      </c>
      <c r="AH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" s="7" t="s">
        <v>138</v>
      </c>
      <c r="AJ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" s="2" t="s">
        <v>23</v>
      </c>
      <c r="AL4" s="2" t="s">
        <v>24</v>
      </c>
      <c r="AM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" s="7" t="s">
        <v>138</v>
      </c>
      <c r="AO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" s="6" t="s">
        <v>32</v>
      </c>
      <c r="AQ4" s="2"/>
      <c r="AR4" s="1">
        <v>0</v>
      </c>
      <c r="AS4" s="2"/>
      <c r="AT4" s="12">
        <v>-121.48685128388291</v>
      </c>
      <c r="AU4" s="12">
        <v>45.729633509294146</v>
      </c>
    </row>
    <row r="5" spans="1:47" ht="38.25" x14ac:dyDescent="0.2">
      <c r="A5" s="1">
        <v>4</v>
      </c>
      <c r="B5" s="2" t="s">
        <v>33</v>
      </c>
      <c r="C5" s="3">
        <v>43395.723136574074</v>
      </c>
      <c r="D5" s="2" t="s">
        <v>17</v>
      </c>
      <c r="E5" s="2" t="s">
        <v>18</v>
      </c>
      <c r="F5" s="2" t="s">
        <v>19</v>
      </c>
      <c r="G5" s="2"/>
      <c r="H5" s="2"/>
      <c r="I5" s="2"/>
      <c r="J5" s="7" t="s">
        <v>408</v>
      </c>
      <c r="K5" s="7" t="s">
        <v>136</v>
      </c>
      <c r="L5" s="2" t="str">
        <f t="shared" si="0"/>
        <v>Quercus rubra</v>
      </c>
      <c r="M5" s="11" t="s">
        <v>388</v>
      </c>
      <c r="N5" s="2"/>
      <c r="O5" s="2" t="s">
        <v>21</v>
      </c>
      <c r="P5" s="1">
        <v>18</v>
      </c>
      <c r="Q5" s="2"/>
      <c r="R5" s="2"/>
      <c r="S5" s="2"/>
      <c r="T5" s="1">
        <v>40</v>
      </c>
      <c r="U5" s="1">
        <v>35</v>
      </c>
      <c r="V5" s="1">
        <v>40</v>
      </c>
      <c r="W5" s="1">
        <v>5</v>
      </c>
      <c r="X5" s="7" t="s">
        <v>346</v>
      </c>
      <c r="Y5" s="1">
        <v>40</v>
      </c>
      <c r="Z5" s="2" t="s">
        <v>22</v>
      </c>
      <c r="AA5" s="2" t="s">
        <v>23</v>
      </c>
      <c r="AB5" s="2" t="s">
        <v>24</v>
      </c>
      <c r="AC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" s="7" t="s">
        <v>138</v>
      </c>
      <c r="AE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" s="2" t="s">
        <v>23</v>
      </c>
      <c r="AG5" s="2" t="s">
        <v>24</v>
      </c>
      <c r="AH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" s="7" t="s">
        <v>138</v>
      </c>
      <c r="AJ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" s="2" t="s">
        <v>23</v>
      </c>
      <c r="AL5" s="2" t="s">
        <v>24</v>
      </c>
      <c r="AM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" s="7" t="s">
        <v>138</v>
      </c>
      <c r="AO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" s="6" t="s">
        <v>34</v>
      </c>
      <c r="AQ5" s="2"/>
      <c r="AR5" s="1">
        <v>0</v>
      </c>
      <c r="AS5" s="2"/>
      <c r="AT5" s="12">
        <v>-121.48689561394556</v>
      </c>
      <c r="AU5" s="12">
        <v>45.729649339535776</v>
      </c>
    </row>
    <row r="6" spans="1:47" x14ac:dyDescent="0.2">
      <c r="A6" s="1">
        <v>5</v>
      </c>
      <c r="B6" s="2" t="s">
        <v>35</v>
      </c>
      <c r="C6" s="3">
        <v>43395.723136574074</v>
      </c>
      <c r="D6" s="2" t="s">
        <v>17</v>
      </c>
      <c r="E6" s="2" t="s">
        <v>18</v>
      </c>
      <c r="F6" s="2" t="s">
        <v>19</v>
      </c>
      <c r="G6" s="2"/>
      <c r="H6" s="2"/>
      <c r="I6" s="2"/>
      <c r="J6" s="7" t="s">
        <v>416</v>
      </c>
      <c r="K6" s="7" t="s">
        <v>36</v>
      </c>
      <c r="L6" s="2" t="str">
        <f t="shared" si="0"/>
        <v>Liriodendron tulipifera</v>
      </c>
      <c r="M6" s="11" t="s">
        <v>379</v>
      </c>
      <c r="N6" s="2"/>
      <c r="O6" s="2" t="s">
        <v>37</v>
      </c>
      <c r="P6" s="1">
        <v>2</v>
      </c>
      <c r="Q6" s="2"/>
      <c r="R6" s="2"/>
      <c r="S6" s="2"/>
      <c r="T6" s="1">
        <v>6</v>
      </c>
      <c r="U6" s="1">
        <v>10</v>
      </c>
      <c r="V6" s="1">
        <v>15</v>
      </c>
      <c r="W6" s="1">
        <v>3</v>
      </c>
      <c r="X6" s="7" t="s">
        <v>345</v>
      </c>
      <c r="Y6" s="1">
        <v>15</v>
      </c>
      <c r="Z6" s="2" t="s">
        <v>38</v>
      </c>
      <c r="AA6" s="2" t="s">
        <v>23</v>
      </c>
      <c r="AB6" s="2" t="s">
        <v>39</v>
      </c>
      <c r="AC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" s="7" t="s">
        <v>142</v>
      </c>
      <c r="AE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" s="2" t="s">
        <v>23</v>
      </c>
      <c r="AG6" s="2" t="s">
        <v>39</v>
      </c>
      <c r="AH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" s="7" t="s">
        <v>142</v>
      </c>
      <c r="AJ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" s="2" t="s">
        <v>23</v>
      </c>
      <c r="AL6" s="2" t="s">
        <v>39</v>
      </c>
      <c r="AM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" s="7" t="s">
        <v>142</v>
      </c>
      <c r="AO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" s="6" t="s">
        <v>40</v>
      </c>
      <c r="AQ6" s="2" t="s">
        <v>41</v>
      </c>
      <c r="AR6" s="1">
        <v>0</v>
      </c>
      <c r="AS6" s="2"/>
      <c r="AT6" s="12">
        <v>-121.48699749996676</v>
      </c>
      <c r="AU6" s="12">
        <v>45.729566383250727</v>
      </c>
    </row>
    <row r="7" spans="1:47" ht="25.5" x14ac:dyDescent="0.2">
      <c r="A7" s="1">
        <v>6</v>
      </c>
      <c r="B7" s="2" t="s">
        <v>42</v>
      </c>
      <c r="C7" s="3">
        <v>43395.723136574074</v>
      </c>
      <c r="D7" s="2" t="s">
        <v>17</v>
      </c>
      <c r="E7" s="2" t="s">
        <v>18</v>
      </c>
      <c r="F7" s="2" t="s">
        <v>19</v>
      </c>
      <c r="G7" s="2"/>
      <c r="H7" s="2"/>
      <c r="I7" s="2"/>
      <c r="J7" s="2" t="s">
        <v>405</v>
      </c>
      <c r="K7" s="7" t="s">
        <v>357</v>
      </c>
      <c r="L7" s="2" t="str">
        <f t="shared" si="0"/>
        <v>Acer palmatum 'pendula'</v>
      </c>
      <c r="M7" s="11" t="s">
        <v>366</v>
      </c>
      <c r="N7" s="2"/>
      <c r="O7" s="2" t="s">
        <v>43</v>
      </c>
      <c r="P7" s="1">
        <v>3</v>
      </c>
      <c r="Q7" s="2"/>
      <c r="R7" s="2"/>
      <c r="S7" s="2"/>
      <c r="T7" s="1">
        <v>6</v>
      </c>
      <c r="U7" s="1">
        <v>6</v>
      </c>
      <c r="V7" s="1">
        <v>5</v>
      </c>
      <c r="W7" s="1">
        <v>3</v>
      </c>
      <c r="X7" s="7" t="s">
        <v>347</v>
      </c>
      <c r="Y7" s="1">
        <v>5</v>
      </c>
      <c r="Z7" s="2" t="s">
        <v>27</v>
      </c>
      <c r="AA7" s="2" t="s">
        <v>23</v>
      </c>
      <c r="AB7" s="2" t="s">
        <v>44</v>
      </c>
      <c r="AC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" s="7" t="s">
        <v>142</v>
      </c>
      <c r="AE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" s="2" t="s">
        <v>28</v>
      </c>
      <c r="AG7" s="2" t="s">
        <v>44</v>
      </c>
      <c r="AH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" s="7" t="s">
        <v>142</v>
      </c>
      <c r="AJ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" s="2" t="s">
        <v>23</v>
      </c>
      <c r="AL7" s="2" t="s">
        <v>44</v>
      </c>
      <c r="AM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" s="7" t="s">
        <v>142</v>
      </c>
      <c r="AO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" s="6" t="s">
        <v>45</v>
      </c>
      <c r="AQ7" s="2" t="s">
        <v>41</v>
      </c>
      <c r="AR7" s="1">
        <v>0</v>
      </c>
      <c r="AS7" s="2"/>
      <c r="AT7" s="12">
        <v>-121.48698358326638</v>
      </c>
      <c r="AU7" s="12">
        <v>45.729561783099676</v>
      </c>
    </row>
    <row r="8" spans="1:47" ht="25.5" x14ac:dyDescent="0.2">
      <c r="A8" s="1">
        <v>7</v>
      </c>
      <c r="B8" s="2" t="s">
        <v>46</v>
      </c>
      <c r="C8" s="3">
        <v>43395.723136574074</v>
      </c>
      <c r="D8" s="2" t="s">
        <v>17</v>
      </c>
      <c r="E8" s="2" t="s">
        <v>18</v>
      </c>
      <c r="F8" s="2" t="s">
        <v>19</v>
      </c>
      <c r="G8" s="2"/>
      <c r="H8" s="2"/>
      <c r="I8" s="2"/>
      <c r="J8" s="2" t="s">
        <v>417</v>
      </c>
      <c r="K8" s="7" t="s">
        <v>359</v>
      </c>
      <c r="L8" s="2" t="str">
        <f t="shared" si="0"/>
        <v>Picea glauca</v>
      </c>
      <c r="M8" s="11" t="s">
        <v>381</v>
      </c>
      <c r="N8" s="2"/>
      <c r="O8" s="2" t="s">
        <v>21</v>
      </c>
      <c r="P8" s="1">
        <v>37</v>
      </c>
      <c r="Q8" s="2"/>
      <c r="R8" s="2"/>
      <c r="S8" s="2"/>
      <c r="T8" s="1">
        <v>35</v>
      </c>
      <c r="U8" s="1">
        <v>35</v>
      </c>
      <c r="V8" s="1">
        <v>40</v>
      </c>
      <c r="W8" s="1">
        <v>10</v>
      </c>
      <c r="X8" s="7" t="s">
        <v>345</v>
      </c>
      <c r="Y8" s="1">
        <v>40</v>
      </c>
      <c r="Z8" s="2" t="s">
        <v>38</v>
      </c>
      <c r="AA8" s="2" t="s">
        <v>23</v>
      </c>
      <c r="AB8" s="2" t="s">
        <v>24</v>
      </c>
      <c r="AC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" s="7" t="s">
        <v>142</v>
      </c>
      <c r="AE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" s="2" t="s">
        <v>28</v>
      </c>
      <c r="AG8" s="2" t="s">
        <v>24</v>
      </c>
      <c r="AH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" s="7" t="s">
        <v>142</v>
      </c>
      <c r="AJ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" s="2" t="s">
        <v>23</v>
      </c>
      <c r="AL8" s="2" t="s">
        <v>24</v>
      </c>
      <c r="AM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" s="7" t="s">
        <v>142</v>
      </c>
      <c r="AO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" s="6" t="s">
        <v>47</v>
      </c>
      <c r="AQ8" s="2" t="s">
        <v>48</v>
      </c>
      <c r="AR8" s="1">
        <v>0</v>
      </c>
      <c r="AS8" s="2"/>
      <c r="AT8" s="12">
        <v>-121.48692670014597</v>
      </c>
      <c r="AU8" s="12">
        <v>45.729507800273588</v>
      </c>
    </row>
    <row r="9" spans="1:47" ht="25.5" x14ac:dyDescent="0.2">
      <c r="A9" s="1">
        <v>8</v>
      </c>
      <c r="B9" s="2" t="s">
        <v>49</v>
      </c>
      <c r="C9" s="3">
        <v>43395.723136574074</v>
      </c>
      <c r="D9" s="2" t="s">
        <v>17</v>
      </c>
      <c r="E9" s="2" t="s">
        <v>18</v>
      </c>
      <c r="F9" s="2" t="s">
        <v>19</v>
      </c>
      <c r="G9" s="2"/>
      <c r="H9" s="2"/>
      <c r="I9" s="2"/>
      <c r="J9" s="2" t="s">
        <v>405</v>
      </c>
      <c r="K9" s="2" t="s">
        <v>20</v>
      </c>
      <c r="L9" s="2" t="str">
        <f t="shared" si="0"/>
        <v>Acer platanoides</v>
      </c>
      <c r="M9" s="11" t="s">
        <v>367</v>
      </c>
      <c r="N9" s="2"/>
      <c r="O9" s="2" t="s">
        <v>21</v>
      </c>
      <c r="P9" s="1">
        <v>11</v>
      </c>
      <c r="Q9" s="2"/>
      <c r="R9" s="2"/>
      <c r="S9" s="2"/>
      <c r="T9" s="1">
        <v>20</v>
      </c>
      <c r="U9" s="1">
        <v>20</v>
      </c>
      <c r="V9" s="1">
        <v>20</v>
      </c>
      <c r="W9" s="1">
        <v>10</v>
      </c>
      <c r="X9" s="7" t="s">
        <v>350</v>
      </c>
      <c r="Y9" s="1">
        <v>20</v>
      </c>
      <c r="Z9" s="2" t="s">
        <v>22</v>
      </c>
      <c r="AA9" s="2" t="s">
        <v>28</v>
      </c>
      <c r="AB9" s="2" t="s">
        <v>24</v>
      </c>
      <c r="AC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" s="7" t="s">
        <v>142</v>
      </c>
      <c r="AE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" s="2" t="s">
        <v>28</v>
      </c>
      <c r="AG9" s="2" t="s">
        <v>24</v>
      </c>
      <c r="AH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" s="7" t="s">
        <v>142</v>
      </c>
      <c r="AJ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" s="2" t="s">
        <v>28</v>
      </c>
      <c r="AL9" s="2" t="s">
        <v>24</v>
      </c>
      <c r="AM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" s="7" t="s">
        <v>142</v>
      </c>
      <c r="AO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" s="6" t="s">
        <v>50</v>
      </c>
      <c r="AQ9" s="2" t="s">
        <v>48</v>
      </c>
      <c r="AR9" s="1">
        <v>0</v>
      </c>
      <c r="AS9" s="2"/>
      <c r="AT9" s="12">
        <v>-121.48710406710892</v>
      </c>
      <c r="AU9" s="12">
        <v>45.72959741670266</v>
      </c>
    </row>
    <row r="10" spans="1:47" ht="25.5" x14ac:dyDescent="0.2">
      <c r="A10" s="1">
        <v>9</v>
      </c>
      <c r="B10" s="2" t="s">
        <v>51</v>
      </c>
      <c r="C10" s="3">
        <v>43395.723136574074</v>
      </c>
      <c r="D10" s="2" t="s">
        <v>17</v>
      </c>
      <c r="E10" s="2" t="s">
        <v>18</v>
      </c>
      <c r="F10" s="2" t="s">
        <v>19</v>
      </c>
      <c r="G10" s="2"/>
      <c r="H10" s="2"/>
      <c r="I10" s="2"/>
      <c r="J10" s="2" t="s">
        <v>405</v>
      </c>
      <c r="K10" s="2" t="s">
        <v>20</v>
      </c>
      <c r="L10" s="2" t="str">
        <f t="shared" si="0"/>
        <v>Acer platanoides</v>
      </c>
      <c r="M10" s="11" t="s">
        <v>367</v>
      </c>
      <c r="N10" s="2"/>
      <c r="O10" s="2" t="s">
        <v>21</v>
      </c>
      <c r="P10" s="1">
        <v>16</v>
      </c>
      <c r="Q10" s="2"/>
      <c r="R10" s="2"/>
      <c r="S10" s="2"/>
      <c r="T10" s="1">
        <v>45</v>
      </c>
      <c r="U10" s="1">
        <v>30</v>
      </c>
      <c r="V10" s="1">
        <v>25</v>
      </c>
      <c r="W10" s="1">
        <v>12</v>
      </c>
      <c r="X10" s="7" t="s">
        <v>349</v>
      </c>
      <c r="Y10" s="1">
        <v>25</v>
      </c>
      <c r="Z10" s="2" t="s">
        <v>22</v>
      </c>
      <c r="AA10" s="2" t="s">
        <v>28</v>
      </c>
      <c r="AB10" s="2" t="s">
        <v>24</v>
      </c>
      <c r="AC1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" s="7" t="s">
        <v>142</v>
      </c>
      <c r="AE1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" s="2" t="s">
        <v>28</v>
      </c>
      <c r="AG10" s="2" t="s">
        <v>24</v>
      </c>
      <c r="AH1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" s="7" t="s">
        <v>142</v>
      </c>
      <c r="AJ1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" s="2" t="s">
        <v>52</v>
      </c>
      <c r="AL10" s="2" t="s">
        <v>24</v>
      </c>
      <c r="AM1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Somewhat likely</v>
      </c>
      <c r="AN10" s="7" t="s">
        <v>142</v>
      </c>
      <c r="AO1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" s="6" t="s">
        <v>53</v>
      </c>
      <c r="AQ10" s="2" t="s">
        <v>48</v>
      </c>
      <c r="AR10" s="1">
        <v>0</v>
      </c>
      <c r="AS10" s="2"/>
      <c r="AT10" s="12">
        <v>-121.48730630033724</v>
      </c>
      <c r="AU10" s="12">
        <v>45.729586900195734</v>
      </c>
    </row>
    <row r="11" spans="1:47" ht="38.25" x14ac:dyDescent="0.2">
      <c r="A11" s="1">
        <v>10</v>
      </c>
      <c r="B11" s="2" t="s">
        <v>54</v>
      </c>
      <c r="C11" s="3">
        <v>43395.723136574074</v>
      </c>
      <c r="D11" s="2" t="s">
        <v>17</v>
      </c>
      <c r="E11" s="2" t="s">
        <v>18</v>
      </c>
      <c r="F11" s="2" t="s">
        <v>19</v>
      </c>
      <c r="G11" s="2"/>
      <c r="H11" s="2"/>
      <c r="I11" s="2"/>
      <c r="J11" s="2" t="s">
        <v>418</v>
      </c>
      <c r="K11" s="2" t="s">
        <v>55</v>
      </c>
      <c r="L11" s="2" t="str">
        <f t="shared" si="0"/>
        <v>Pseudotsuga menziesii</v>
      </c>
      <c r="M11" s="11" t="s">
        <v>386</v>
      </c>
      <c r="N11" s="2"/>
      <c r="O11" s="2" t="s">
        <v>56</v>
      </c>
      <c r="P11" s="1">
        <v>35</v>
      </c>
      <c r="Q11" s="2"/>
      <c r="R11" s="2"/>
      <c r="S11" s="2"/>
      <c r="T11" s="1">
        <v>40</v>
      </c>
      <c r="U11" s="1">
        <v>35</v>
      </c>
      <c r="V11" s="1">
        <v>60</v>
      </c>
      <c r="W11" s="1">
        <v>25</v>
      </c>
      <c r="X11" s="7" t="s">
        <v>346</v>
      </c>
      <c r="Y11" s="1">
        <v>60</v>
      </c>
      <c r="Z11" s="2" t="s">
        <v>22</v>
      </c>
      <c r="AA11" s="2" t="s">
        <v>52</v>
      </c>
      <c r="AB11" s="2" t="s">
        <v>57</v>
      </c>
      <c r="AC1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Likely</v>
      </c>
      <c r="AD11" s="7" t="s">
        <v>395</v>
      </c>
      <c r="AE1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High</v>
      </c>
      <c r="AF11" s="2" t="s">
        <v>28</v>
      </c>
      <c r="AG11" s="2" t="s">
        <v>57</v>
      </c>
      <c r="AH1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Somewhat likely</v>
      </c>
      <c r="AI11" s="7" t="s">
        <v>395</v>
      </c>
      <c r="AJ1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Moderate</v>
      </c>
      <c r="AK11" s="2" t="s">
        <v>28</v>
      </c>
      <c r="AL11" s="2" t="s">
        <v>57</v>
      </c>
      <c r="AM1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Somewhat likely</v>
      </c>
      <c r="AN11" s="7" t="s">
        <v>395</v>
      </c>
      <c r="AO1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Moderate</v>
      </c>
      <c r="AP11" s="6" t="s">
        <v>58</v>
      </c>
      <c r="AQ11" s="2" t="s">
        <v>48</v>
      </c>
      <c r="AR11" s="1">
        <v>0</v>
      </c>
      <c r="AS11" s="2"/>
      <c r="AT11" s="12">
        <v>-121.48725944960194</v>
      </c>
      <c r="AU11" s="12">
        <v>45.72962058361162</v>
      </c>
    </row>
    <row r="12" spans="1:47" x14ac:dyDescent="0.2">
      <c r="A12" s="1">
        <v>11</v>
      </c>
      <c r="B12" s="2" t="s">
        <v>59</v>
      </c>
      <c r="C12" s="3">
        <v>43395.723136574074</v>
      </c>
      <c r="D12" s="2" t="s">
        <v>17</v>
      </c>
      <c r="E12" s="2" t="s">
        <v>18</v>
      </c>
      <c r="F12" s="2" t="s">
        <v>60</v>
      </c>
      <c r="G12" s="2"/>
      <c r="H12" s="2"/>
      <c r="I12" s="2"/>
      <c r="J12" s="7" t="s">
        <v>408</v>
      </c>
      <c r="K12" s="2" t="s">
        <v>61</v>
      </c>
      <c r="L12" s="2" t="str">
        <f t="shared" si="0"/>
        <v>Quercus garryana</v>
      </c>
      <c r="M12" s="11" t="s">
        <v>387</v>
      </c>
      <c r="N12" s="2"/>
      <c r="O12" s="2" t="s">
        <v>62</v>
      </c>
      <c r="P12" s="1">
        <v>1</v>
      </c>
      <c r="Q12" s="2"/>
      <c r="R12" s="2"/>
      <c r="S12" s="2"/>
      <c r="T12" s="1">
        <v>2</v>
      </c>
      <c r="U12" s="1">
        <v>2</v>
      </c>
      <c r="V12" s="1">
        <v>5</v>
      </c>
      <c r="W12" s="1">
        <v>0.5</v>
      </c>
      <c r="X12" s="7" t="s">
        <v>345</v>
      </c>
      <c r="Y12" s="1">
        <v>5</v>
      </c>
      <c r="Z12" s="2" t="s">
        <v>38</v>
      </c>
      <c r="AA12" s="2" t="s">
        <v>23</v>
      </c>
      <c r="AB12" s="2" t="s">
        <v>44</v>
      </c>
      <c r="AC1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" s="7" t="s">
        <v>142</v>
      </c>
      <c r="AE1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" s="2" t="s">
        <v>23</v>
      </c>
      <c r="AG12" s="2" t="s">
        <v>44</v>
      </c>
      <c r="AH1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" s="7" t="s">
        <v>142</v>
      </c>
      <c r="AJ1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" s="2" t="s">
        <v>23</v>
      </c>
      <c r="AL12" s="2" t="s">
        <v>44</v>
      </c>
      <c r="AM1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" s="7" t="s">
        <v>142</v>
      </c>
      <c r="AO1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" s="6" t="s">
        <v>63</v>
      </c>
      <c r="AQ12" s="2" t="s">
        <v>41</v>
      </c>
      <c r="AR12" s="1">
        <v>0</v>
      </c>
      <c r="AS12" s="2"/>
      <c r="AT12" s="12">
        <v>-121.48748741686822</v>
      </c>
      <c r="AU12" s="12">
        <v>45.729598583043384</v>
      </c>
    </row>
    <row r="13" spans="1:47" x14ac:dyDescent="0.2">
      <c r="A13" s="1">
        <v>12</v>
      </c>
      <c r="B13" s="2" t="s">
        <v>64</v>
      </c>
      <c r="C13" s="3">
        <v>43395.723136574074</v>
      </c>
      <c r="D13" s="2" t="s">
        <v>17</v>
      </c>
      <c r="E13" s="2" t="s">
        <v>18</v>
      </c>
      <c r="F13" s="2" t="s">
        <v>60</v>
      </c>
      <c r="G13" s="2"/>
      <c r="H13" s="2"/>
      <c r="I13" s="2"/>
      <c r="J13" s="2" t="s">
        <v>405</v>
      </c>
      <c r="K13" s="2" t="s">
        <v>20</v>
      </c>
      <c r="L13" s="2" t="str">
        <f t="shared" si="0"/>
        <v>Acer platanoides</v>
      </c>
      <c r="M13" s="11" t="s">
        <v>367</v>
      </c>
      <c r="N13" s="2"/>
      <c r="O13" s="2" t="s">
        <v>21</v>
      </c>
      <c r="P13" s="1">
        <v>21</v>
      </c>
      <c r="Q13" s="2"/>
      <c r="R13" s="2"/>
      <c r="S13" s="2"/>
      <c r="T13" s="1">
        <v>35</v>
      </c>
      <c r="U13" s="1">
        <v>40</v>
      </c>
      <c r="V13" s="1">
        <v>35</v>
      </c>
      <c r="W13" s="1">
        <v>9</v>
      </c>
      <c r="X13" s="7" t="s">
        <v>345</v>
      </c>
      <c r="Y13" s="1">
        <v>35</v>
      </c>
      <c r="Z13" s="2" t="s">
        <v>38</v>
      </c>
      <c r="AA13" s="2" t="s">
        <v>28</v>
      </c>
      <c r="AB13" s="2" t="s">
        <v>24</v>
      </c>
      <c r="AC1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3" s="7" t="s">
        <v>142</v>
      </c>
      <c r="AE1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3" s="2" t="s">
        <v>28</v>
      </c>
      <c r="AG13" s="2" t="s">
        <v>24</v>
      </c>
      <c r="AH1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3" s="7" t="s">
        <v>142</v>
      </c>
      <c r="AJ1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3" s="2" t="s">
        <v>28</v>
      </c>
      <c r="AL13" s="2" t="s">
        <v>24</v>
      </c>
      <c r="AM1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3" s="7" t="s">
        <v>142</v>
      </c>
      <c r="AO1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3" s="6" t="s">
        <v>65</v>
      </c>
      <c r="AQ13" s="2" t="s">
        <v>48</v>
      </c>
      <c r="AR13" s="1">
        <v>0</v>
      </c>
      <c r="AS13" s="2"/>
      <c r="AT13" s="12">
        <v>-121.4875454336625</v>
      </c>
      <c r="AU13" s="12">
        <v>45.729579666372892</v>
      </c>
    </row>
    <row r="14" spans="1:47" ht="25.5" x14ac:dyDescent="0.2">
      <c r="A14" s="1">
        <v>13</v>
      </c>
      <c r="B14" s="2" t="s">
        <v>66</v>
      </c>
      <c r="C14" s="3">
        <v>43395.723136574074</v>
      </c>
      <c r="D14" s="2" t="s">
        <v>17</v>
      </c>
      <c r="E14" s="2" t="s">
        <v>18</v>
      </c>
      <c r="F14" s="2" t="s">
        <v>60</v>
      </c>
      <c r="G14" s="2"/>
      <c r="H14" s="2"/>
      <c r="I14" s="2"/>
      <c r="J14" s="2" t="s">
        <v>405</v>
      </c>
      <c r="K14" s="2" t="s">
        <v>20</v>
      </c>
      <c r="L14" s="2" t="str">
        <f t="shared" si="0"/>
        <v>Acer platanoides</v>
      </c>
      <c r="M14" s="11" t="s">
        <v>367</v>
      </c>
      <c r="N14" s="2"/>
      <c r="O14" s="2" t="s">
        <v>21</v>
      </c>
      <c r="P14" s="1">
        <v>19</v>
      </c>
      <c r="Q14" s="2"/>
      <c r="R14" s="2"/>
      <c r="S14" s="2"/>
      <c r="T14" s="1">
        <v>35</v>
      </c>
      <c r="U14" s="1">
        <v>40</v>
      </c>
      <c r="V14" s="1">
        <v>30</v>
      </c>
      <c r="W14" s="1">
        <v>15</v>
      </c>
      <c r="X14" s="7" t="s">
        <v>349</v>
      </c>
      <c r="Y14" s="1">
        <v>30</v>
      </c>
      <c r="Z14" s="2" t="s">
        <v>22</v>
      </c>
      <c r="AA14" s="2" t="s">
        <v>28</v>
      </c>
      <c r="AB14" s="2" t="s">
        <v>24</v>
      </c>
      <c r="AC1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4" s="7" t="s">
        <v>138</v>
      </c>
      <c r="AE1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4" s="2" t="s">
        <v>28</v>
      </c>
      <c r="AG14" s="2" t="s">
        <v>24</v>
      </c>
      <c r="AH1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4" s="7" t="s">
        <v>138</v>
      </c>
      <c r="AJ1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4" s="2" t="s">
        <v>28</v>
      </c>
      <c r="AL14" s="2" t="s">
        <v>24</v>
      </c>
      <c r="AM1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4" s="7" t="s">
        <v>138</v>
      </c>
      <c r="AO1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4" s="6" t="s">
        <v>67</v>
      </c>
      <c r="AQ14" s="2" t="s">
        <v>48</v>
      </c>
      <c r="AR14" s="1">
        <v>0</v>
      </c>
      <c r="AS14" s="2"/>
      <c r="AT14" s="12">
        <v>-121.48760916643698</v>
      </c>
      <c r="AU14" s="12">
        <v>45.729612233617857</v>
      </c>
    </row>
    <row r="15" spans="1:47" ht="38.25" x14ac:dyDescent="0.2">
      <c r="A15" s="1">
        <v>14</v>
      </c>
      <c r="B15" s="2" t="s">
        <v>68</v>
      </c>
      <c r="C15" s="3">
        <v>43395.723136574074</v>
      </c>
      <c r="D15" s="2" t="s">
        <v>17</v>
      </c>
      <c r="E15" s="2" t="s">
        <v>18</v>
      </c>
      <c r="F15" s="2" t="s">
        <v>60</v>
      </c>
      <c r="G15" s="2"/>
      <c r="H15" s="2"/>
      <c r="I15" s="2"/>
      <c r="J15" s="2" t="s">
        <v>405</v>
      </c>
      <c r="K15" s="2" t="s">
        <v>20</v>
      </c>
      <c r="L15" s="2" t="str">
        <f t="shared" si="0"/>
        <v>Acer platanoides</v>
      </c>
      <c r="M15" s="11" t="s">
        <v>367</v>
      </c>
      <c r="N15" s="2"/>
      <c r="O15" s="2" t="s">
        <v>21</v>
      </c>
      <c r="P15" s="1">
        <v>15</v>
      </c>
      <c r="Q15" s="2"/>
      <c r="R15" s="2"/>
      <c r="S15" s="2"/>
      <c r="T15" s="1">
        <v>25</v>
      </c>
      <c r="U15" s="1">
        <v>20</v>
      </c>
      <c r="V15" s="1">
        <v>25</v>
      </c>
      <c r="W15" s="1">
        <v>10</v>
      </c>
      <c r="X15" s="7" t="s">
        <v>348</v>
      </c>
      <c r="Y15" s="1">
        <v>25</v>
      </c>
      <c r="Z15" s="2" t="s">
        <v>27</v>
      </c>
      <c r="AA15" s="2" t="s">
        <v>28</v>
      </c>
      <c r="AB15" s="2" t="s">
        <v>24</v>
      </c>
      <c r="AC1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5" s="7" t="s">
        <v>138</v>
      </c>
      <c r="AE1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5" s="2" t="s">
        <v>28</v>
      </c>
      <c r="AG15" s="2" t="s">
        <v>24</v>
      </c>
      <c r="AH1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5" s="7" t="s">
        <v>138</v>
      </c>
      <c r="AJ1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5" s="2" t="s">
        <v>28</v>
      </c>
      <c r="AL15" s="2" t="s">
        <v>24</v>
      </c>
      <c r="AM1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5" s="7" t="s">
        <v>138</v>
      </c>
      <c r="AO1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5" s="6" t="s">
        <v>69</v>
      </c>
      <c r="AQ15" s="2" t="s">
        <v>48</v>
      </c>
      <c r="AR15" s="1">
        <v>0</v>
      </c>
      <c r="AS15" s="2"/>
      <c r="AT15" s="12">
        <v>-121.48776626650883</v>
      </c>
      <c r="AU15" s="12">
        <v>45.729661516496968</v>
      </c>
    </row>
    <row r="16" spans="1:47" x14ac:dyDescent="0.2">
      <c r="A16" s="1">
        <v>15</v>
      </c>
      <c r="B16" s="2" t="s">
        <v>70</v>
      </c>
      <c r="C16" s="3">
        <v>43395.723136574074</v>
      </c>
      <c r="D16" s="2" t="s">
        <v>17</v>
      </c>
      <c r="E16" s="2" t="s">
        <v>18</v>
      </c>
      <c r="F16" s="2" t="s">
        <v>60</v>
      </c>
      <c r="G16" s="2"/>
      <c r="H16" s="2"/>
      <c r="I16" s="2"/>
      <c r="J16" s="2" t="s">
        <v>405</v>
      </c>
      <c r="K16" s="2" t="s">
        <v>71</v>
      </c>
      <c r="L16" s="2" t="str">
        <f t="shared" si="0"/>
        <v>Acer macrophyllum</v>
      </c>
      <c r="M16" s="11" t="s">
        <v>365</v>
      </c>
      <c r="N16" s="2"/>
      <c r="O16" s="2" t="s">
        <v>62</v>
      </c>
      <c r="P16" s="1">
        <v>1</v>
      </c>
      <c r="Q16" s="2"/>
      <c r="R16" s="2"/>
      <c r="S16" s="2"/>
      <c r="T16" s="1">
        <v>1</v>
      </c>
      <c r="U16" s="1">
        <v>1</v>
      </c>
      <c r="V16" s="1">
        <v>3</v>
      </c>
      <c r="W16" s="1">
        <v>0.5</v>
      </c>
      <c r="X16" s="8">
        <v>0</v>
      </c>
      <c r="Y16" s="1">
        <v>3</v>
      </c>
      <c r="Z16" s="2" t="s">
        <v>38</v>
      </c>
      <c r="AA16" s="2" t="s">
        <v>23</v>
      </c>
      <c r="AB16" s="2" t="s">
        <v>44</v>
      </c>
      <c r="AC1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6" s="7" t="s">
        <v>142</v>
      </c>
      <c r="AE1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6" s="2" t="s">
        <v>23</v>
      </c>
      <c r="AG16" s="2" t="s">
        <v>44</v>
      </c>
      <c r="AH1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6" s="7" t="s">
        <v>142</v>
      </c>
      <c r="AJ1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6" s="2" t="s">
        <v>23</v>
      </c>
      <c r="AL16" s="2" t="s">
        <v>44</v>
      </c>
      <c r="AM1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6" s="7" t="s">
        <v>142</v>
      </c>
      <c r="AO1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6" s="10" t="s">
        <v>72</v>
      </c>
      <c r="AQ16" s="2" t="s">
        <v>41</v>
      </c>
      <c r="AR16" s="1">
        <v>0</v>
      </c>
      <c r="AS16" s="2"/>
      <c r="AT16" s="12">
        <v>-121.48791746644585</v>
      </c>
      <c r="AU16" s="12">
        <v>45.729608999844807</v>
      </c>
    </row>
    <row r="17" spans="1:47" ht="38.25" x14ac:dyDescent="0.2">
      <c r="A17" s="1">
        <v>16</v>
      </c>
      <c r="B17" s="2" t="s">
        <v>73</v>
      </c>
      <c r="C17" s="3">
        <v>43395.723136574074</v>
      </c>
      <c r="D17" s="2" t="s">
        <v>17</v>
      </c>
      <c r="E17" s="2" t="s">
        <v>18</v>
      </c>
      <c r="F17" s="2" t="s">
        <v>60</v>
      </c>
      <c r="G17" s="2"/>
      <c r="H17" s="2"/>
      <c r="I17" s="2"/>
      <c r="J17" s="2" t="s">
        <v>405</v>
      </c>
      <c r="K17" s="2" t="s">
        <v>20</v>
      </c>
      <c r="L17" s="2" t="str">
        <f t="shared" si="0"/>
        <v>Acer platanoides</v>
      </c>
      <c r="M17" s="11" t="s">
        <v>367</v>
      </c>
      <c r="N17" s="2"/>
      <c r="O17" s="2" t="s">
        <v>21</v>
      </c>
      <c r="P17" s="1">
        <v>19</v>
      </c>
      <c r="Q17" s="2"/>
      <c r="R17" s="2"/>
      <c r="S17" s="2"/>
      <c r="T17" s="1">
        <v>40</v>
      </c>
      <c r="U17" s="1">
        <v>35</v>
      </c>
      <c r="V17" s="1">
        <v>40</v>
      </c>
      <c r="W17" s="1">
        <v>10</v>
      </c>
      <c r="X17" s="7" t="s">
        <v>346</v>
      </c>
      <c r="Y17" s="1">
        <v>40</v>
      </c>
      <c r="Z17" s="2" t="s">
        <v>38</v>
      </c>
      <c r="AA17" s="2" t="s">
        <v>28</v>
      </c>
      <c r="AB17" s="2" t="s">
        <v>24</v>
      </c>
      <c r="AC1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7" s="7" t="s">
        <v>138</v>
      </c>
      <c r="AE1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7" s="2" t="s">
        <v>28</v>
      </c>
      <c r="AG17" s="2" t="s">
        <v>24</v>
      </c>
      <c r="AH1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7" s="7" t="s">
        <v>138</v>
      </c>
      <c r="AJ1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7" s="2" t="s">
        <v>28</v>
      </c>
      <c r="AL17" s="2" t="s">
        <v>24</v>
      </c>
      <c r="AM1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7" s="7" t="s">
        <v>138</v>
      </c>
      <c r="AO1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7" s="6" t="s">
        <v>74</v>
      </c>
      <c r="AQ17" s="2" t="s">
        <v>48</v>
      </c>
      <c r="AR17" s="1">
        <v>0</v>
      </c>
      <c r="AS17" s="2"/>
      <c r="AT17" s="12">
        <v>-121.48800786660784</v>
      </c>
      <c r="AU17" s="12">
        <v>45.729595033228783</v>
      </c>
    </row>
    <row r="18" spans="1:47" x14ac:dyDescent="0.2">
      <c r="A18" s="1">
        <v>17</v>
      </c>
      <c r="B18" s="2" t="s">
        <v>75</v>
      </c>
      <c r="C18" s="3">
        <v>43395.723136574074</v>
      </c>
      <c r="D18" s="2" t="s">
        <v>17</v>
      </c>
      <c r="E18" s="2" t="s">
        <v>18</v>
      </c>
      <c r="F18" s="2" t="s">
        <v>60</v>
      </c>
      <c r="G18" s="2"/>
      <c r="H18" s="2"/>
      <c r="I18" s="2"/>
      <c r="J18" s="7" t="s">
        <v>408</v>
      </c>
      <c r="K18" s="2" t="s">
        <v>61</v>
      </c>
      <c r="L18" s="2" t="str">
        <f t="shared" si="0"/>
        <v>Quercus garryana</v>
      </c>
      <c r="M18" s="11" t="s">
        <v>387</v>
      </c>
      <c r="N18" s="2"/>
      <c r="O18" s="2" t="s">
        <v>62</v>
      </c>
      <c r="P18" s="1">
        <v>1</v>
      </c>
      <c r="Q18" s="2"/>
      <c r="R18" s="2"/>
      <c r="S18" s="2"/>
      <c r="T18" s="1">
        <v>1</v>
      </c>
      <c r="U18" s="1">
        <v>1</v>
      </c>
      <c r="V18" s="1">
        <v>1</v>
      </c>
      <c r="W18" s="1">
        <v>0</v>
      </c>
      <c r="X18" s="8">
        <v>0</v>
      </c>
      <c r="Y18" s="1">
        <v>1</v>
      </c>
      <c r="Z18" s="2" t="s">
        <v>38</v>
      </c>
      <c r="AA18" s="2" t="s">
        <v>23</v>
      </c>
      <c r="AB18" s="2" t="s">
        <v>44</v>
      </c>
      <c r="AC1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8" s="7" t="s">
        <v>142</v>
      </c>
      <c r="AE1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8" s="2" t="s">
        <v>23</v>
      </c>
      <c r="AG18" s="2" t="s">
        <v>44</v>
      </c>
      <c r="AH1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8" s="7" t="s">
        <v>142</v>
      </c>
      <c r="AJ1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8" s="2" t="s">
        <v>23</v>
      </c>
      <c r="AL18" s="2" t="s">
        <v>44</v>
      </c>
      <c r="AM1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8" s="7" t="s">
        <v>142</v>
      </c>
      <c r="AO1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8" s="6"/>
      <c r="AQ18" s="2" t="s">
        <v>41</v>
      </c>
      <c r="AR18" s="1">
        <v>0</v>
      </c>
      <c r="AS18" s="2"/>
      <c r="AT18" s="12">
        <v>-121.4880773162608</v>
      </c>
      <c r="AU18" s="12">
        <v>45.72958955017257</v>
      </c>
    </row>
    <row r="19" spans="1:47" ht="38.25" x14ac:dyDescent="0.2">
      <c r="A19" s="1">
        <v>18</v>
      </c>
      <c r="B19" s="2" t="s">
        <v>76</v>
      </c>
      <c r="C19" s="3">
        <v>43395.723136574074</v>
      </c>
      <c r="D19" s="2" t="s">
        <v>17</v>
      </c>
      <c r="E19" s="2" t="s">
        <v>18</v>
      </c>
      <c r="F19" s="2" t="s">
        <v>60</v>
      </c>
      <c r="G19" s="2"/>
      <c r="H19" s="2"/>
      <c r="I19" s="2"/>
      <c r="J19" s="2" t="s">
        <v>405</v>
      </c>
      <c r="K19" s="2" t="s">
        <v>20</v>
      </c>
      <c r="L19" s="2" t="str">
        <f t="shared" si="0"/>
        <v>Acer platanoides</v>
      </c>
      <c r="M19" s="11" t="s">
        <v>367</v>
      </c>
      <c r="N19" s="2"/>
      <c r="O19" s="2" t="s">
        <v>21</v>
      </c>
      <c r="P19" s="1">
        <v>14</v>
      </c>
      <c r="Q19" s="2"/>
      <c r="R19" s="2"/>
      <c r="S19" s="2"/>
      <c r="T19" s="1">
        <v>30</v>
      </c>
      <c r="U19" s="1">
        <v>30</v>
      </c>
      <c r="V19" s="1">
        <v>30</v>
      </c>
      <c r="W19" s="1">
        <v>8</v>
      </c>
      <c r="X19" s="7" t="s">
        <v>346</v>
      </c>
      <c r="Y19" s="1">
        <v>30</v>
      </c>
      <c r="Z19" s="2" t="s">
        <v>38</v>
      </c>
      <c r="AA19" s="2" t="s">
        <v>28</v>
      </c>
      <c r="AB19" s="2" t="s">
        <v>24</v>
      </c>
      <c r="AC1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9" s="7" t="s">
        <v>138</v>
      </c>
      <c r="AE1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9" s="2" t="s">
        <v>28</v>
      </c>
      <c r="AG19" s="2" t="s">
        <v>24</v>
      </c>
      <c r="AH1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9" s="7" t="s">
        <v>138</v>
      </c>
      <c r="AJ1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9" s="2" t="s">
        <v>28</v>
      </c>
      <c r="AL19" s="2" t="s">
        <v>24</v>
      </c>
      <c r="AM1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9" s="7" t="s">
        <v>138</v>
      </c>
      <c r="AO1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9" s="6" t="s">
        <v>77</v>
      </c>
      <c r="AQ19" s="2" t="s">
        <v>48</v>
      </c>
      <c r="AR19" s="1">
        <v>0</v>
      </c>
      <c r="AS19" s="2"/>
      <c r="AT19" s="12">
        <v>-121.48814213330178</v>
      </c>
      <c r="AU19" s="12">
        <v>45.729603633423977</v>
      </c>
    </row>
    <row r="20" spans="1:47" ht="51" x14ac:dyDescent="0.2">
      <c r="A20" s="1">
        <v>19</v>
      </c>
      <c r="B20" s="2" t="s">
        <v>78</v>
      </c>
      <c r="C20" s="3">
        <v>43395.723136574074</v>
      </c>
      <c r="D20" s="2" t="s">
        <v>17</v>
      </c>
      <c r="E20" s="2" t="s">
        <v>18</v>
      </c>
      <c r="F20" s="2" t="s">
        <v>60</v>
      </c>
      <c r="G20" s="2"/>
      <c r="H20" s="2"/>
      <c r="I20" s="2"/>
      <c r="J20" s="2" t="s">
        <v>405</v>
      </c>
      <c r="K20" s="2" t="s">
        <v>20</v>
      </c>
      <c r="L20" s="2" t="str">
        <f t="shared" si="0"/>
        <v>Acer platanoides</v>
      </c>
      <c r="M20" s="11" t="s">
        <v>367</v>
      </c>
      <c r="N20" s="2"/>
      <c r="O20" s="2" t="s">
        <v>21</v>
      </c>
      <c r="P20" s="1">
        <v>15</v>
      </c>
      <c r="Q20" s="2"/>
      <c r="R20" s="2"/>
      <c r="S20" s="2"/>
      <c r="T20" s="1">
        <v>20</v>
      </c>
      <c r="U20" s="1">
        <v>25</v>
      </c>
      <c r="V20" s="1">
        <v>30</v>
      </c>
      <c r="W20" s="1">
        <v>10</v>
      </c>
      <c r="X20" s="7" t="s">
        <v>347</v>
      </c>
      <c r="Y20" s="1">
        <v>30</v>
      </c>
      <c r="Z20" s="2" t="s">
        <v>22</v>
      </c>
      <c r="AA20" s="2" t="s">
        <v>28</v>
      </c>
      <c r="AB20" s="2" t="s">
        <v>24</v>
      </c>
      <c r="AC2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0" s="7" t="s">
        <v>138</v>
      </c>
      <c r="AE2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0" s="2" t="s">
        <v>28</v>
      </c>
      <c r="AG20" s="2" t="s">
        <v>24</v>
      </c>
      <c r="AH2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0" s="7" t="s">
        <v>138</v>
      </c>
      <c r="AJ2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0" s="2" t="s">
        <v>28</v>
      </c>
      <c r="AL20" s="2" t="s">
        <v>24</v>
      </c>
      <c r="AM2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0" s="7" t="s">
        <v>138</v>
      </c>
      <c r="AO2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0" s="6" t="s">
        <v>79</v>
      </c>
      <c r="AQ20" s="2" t="s">
        <v>48</v>
      </c>
      <c r="AR20" s="1">
        <v>0</v>
      </c>
      <c r="AS20" s="2"/>
      <c r="AT20" s="12">
        <v>-121.48818296622304</v>
      </c>
      <c r="AU20" s="12">
        <v>45.729665516539427</v>
      </c>
    </row>
    <row r="21" spans="1:47" ht="25.5" x14ac:dyDescent="0.2">
      <c r="A21" s="1">
        <v>20</v>
      </c>
      <c r="B21" s="2" t="s">
        <v>80</v>
      </c>
      <c r="C21" s="3">
        <v>43395.723136574074</v>
      </c>
      <c r="D21" s="2" t="s">
        <v>17</v>
      </c>
      <c r="E21" s="2" t="s">
        <v>18</v>
      </c>
      <c r="F21" s="2" t="s">
        <v>60</v>
      </c>
      <c r="G21" s="2"/>
      <c r="H21" s="2"/>
      <c r="I21" s="2"/>
      <c r="J21" s="2" t="s">
        <v>405</v>
      </c>
      <c r="K21" s="2" t="s">
        <v>20</v>
      </c>
      <c r="L21" s="2" t="str">
        <f t="shared" si="0"/>
        <v>Acer platanoides</v>
      </c>
      <c r="M21" s="11" t="s">
        <v>367</v>
      </c>
      <c r="N21" s="2"/>
      <c r="O21" s="2" t="s">
        <v>21</v>
      </c>
      <c r="P21" s="1">
        <v>14</v>
      </c>
      <c r="Q21" s="2"/>
      <c r="R21" s="2"/>
      <c r="S21" s="2"/>
      <c r="T21" s="1">
        <v>25</v>
      </c>
      <c r="U21" s="1">
        <v>25</v>
      </c>
      <c r="V21" s="1">
        <v>35</v>
      </c>
      <c r="W21" s="1">
        <v>15</v>
      </c>
      <c r="X21" s="7" t="s">
        <v>345</v>
      </c>
      <c r="Y21" s="1">
        <v>35</v>
      </c>
      <c r="Z21" s="2" t="s">
        <v>38</v>
      </c>
      <c r="AA21" s="2" t="s">
        <v>28</v>
      </c>
      <c r="AB21" s="2" t="s">
        <v>24</v>
      </c>
      <c r="AC2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1" s="7" t="s">
        <v>142</v>
      </c>
      <c r="AE2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1" s="2" t="s">
        <v>28</v>
      </c>
      <c r="AG21" s="2" t="s">
        <v>24</v>
      </c>
      <c r="AH2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1" s="7" t="s">
        <v>142</v>
      </c>
      <c r="AJ2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1" s="2" t="s">
        <v>28</v>
      </c>
      <c r="AL21" s="2" t="s">
        <v>24</v>
      </c>
      <c r="AM2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1" s="7" t="s">
        <v>142</v>
      </c>
      <c r="AO2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1" s="6" t="s">
        <v>81</v>
      </c>
      <c r="AQ21" s="2" t="s">
        <v>48</v>
      </c>
      <c r="AR21" s="1">
        <v>0</v>
      </c>
      <c r="AS21" s="2"/>
      <c r="AT21" s="12">
        <v>-121.48824335007811</v>
      </c>
      <c r="AU21" s="12">
        <v>45.72951230009857</v>
      </c>
    </row>
    <row r="22" spans="1:47" ht="25.5" x14ac:dyDescent="0.2">
      <c r="A22" s="1">
        <v>21</v>
      </c>
      <c r="B22" s="2" t="s">
        <v>82</v>
      </c>
      <c r="C22" s="3">
        <v>43395.908599537041</v>
      </c>
      <c r="D22" s="2" t="s">
        <v>17</v>
      </c>
      <c r="E22" s="2" t="s">
        <v>18</v>
      </c>
      <c r="F22" s="2" t="s">
        <v>83</v>
      </c>
      <c r="G22" s="2"/>
      <c r="H22" s="2"/>
      <c r="I22" s="2"/>
      <c r="J22" s="2" t="s">
        <v>405</v>
      </c>
      <c r="K22" s="2" t="s">
        <v>20</v>
      </c>
      <c r="L22" s="2" t="str">
        <f t="shared" si="0"/>
        <v>Acer platanoides</v>
      </c>
      <c r="M22" s="11" t="s">
        <v>367</v>
      </c>
      <c r="N22" s="2"/>
      <c r="O22" s="2" t="s">
        <v>21</v>
      </c>
      <c r="P22" s="1">
        <v>16</v>
      </c>
      <c r="Q22" s="2"/>
      <c r="R22" s="2"/>
      <c r="S22" s="2"/>
      <c r="T22" s="1">
        <v>30</v>
      </c>
      <c r="U22" s="1">
        <v>30</v>
      </c>
      <c r="V22" s="1">
        <v>35</v>
      </c>
      <c r="W22" s="1">
        <v>16</v>
      </c>
      <c r="X22" s="7" t="s">
        <v>347</v>
      </c>
      <c r="Y22" s="1">
        <v>35</v>
      </c>
      <c r="Z22" s="2" t="s">
        <v>22</v>
      </c>
      <c r="AA22" s="2" t="s">
        <v>28</v>
      </c>
      <c r="AB22" s="2" t="s">
        <v>24</v>
      </c>
      <c r="AC2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2" s="7" t="s">
        <v>137</v>
      </c>
      <c r="AE2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2" s="2" t="s">
        <v>28</v>
      </c>
      <c r="AG22" s="2" t="s">
        <v>24</v>
      </c>
      <c r="AH2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2" s="7" t="s">
        <v>137</v>
      </c>
      <c r="AJ2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2" s="2" t="s">
        <v>28</v>
      </c>
      <c r="AL22" s="2" t="s">
        <v>24</v>
      </c>
      <c r="AM2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2" s="7" t="s">
        <v>137</v>
      </c>
      <c r="AO2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2" s="6" t="s">
        <v>84</v>
      </c>
      <c r="AQ22" s="2" t="s">
        <v>48</v>
      </c>
      <c r="AR22" s="1">
        <v>0</v>
      </c>
      <c r="AS22" s="2"/>
      <c r="AT22" s="12">
        <v>-121.48821995974477</v>
      </c>
      <c r="AU22" s="12">
        <v>45.729477869781427</v>
      </c>
    </row>
    <row r="23" spans="1:47" x14ac:dyDescent="0.2">
      <c r="A23" s="1">
        <v>22</v>
      </c>
      <c r="B23" s="2" t="s">
        <v>85</v>
      </c>
      <c r="C23" s="3">
        <v>43395.908599537041</v>
      </c>
      <c r="D23" s="2" t="s">
        <v>17</v>
      </c>
      <c r="E23" s="2" t="s">
        <v>18</v>
      </c>
      <c r="F23" s="2" t="s">
        <v>83</v>
      </c>
      <c r="G23" s="2"/>
      <c r="H23" s="2"/>
      <c r="I23" s="2"/>
      <c r="J23" s="2" t="s">
        <v>405</v>
      </c>
      <c r="K23" s="2" t="s">
        <v>20</v>
      </c>
      <c r="L23" s="2" t="str">
        <f t="shared" si="0"/>
        <v>Acer platanoides</v>
      </c>
      <c r="M23" s="11" t="s">
        <v>367</v>
      </c>
      <c r="N23" s="2"/>
      <c r="O23" s="2" t="s">
        <v>21</v>
      </c>
      <c r="P23" s="1">
        <v>16</v>
      </c>
      <c r="Q23" s="2"/>
      <c r="R23" s="2"/>
      <c r="S23" s="2"/>
      <c r="T23" s="1">
        <v>30</v>
      </c>
      <c r="U23" s="1">
        <v>30</v>
      </c>
      <c r="V23" s="1">
        <v>35</v>
      </c>
      <c r="W23" s="1">
        <v>16</v>
      </c>
      <c r="X23" s="7" t="s">
        <v>347</v>
      </c>
      <c r="Y23" s="1">
        <v>35</v>
      </c>
      <c r="Z23" s="2" t="s">
        <v>22</v>
      </c>
      <c r="AA23" s="2" t="s">
        <v>28</v>
      </c>
      <c r="AB23" s="2" t="s">
        <v>24</v>
      </c>
      <c r="AC2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3" s="7" t="s">
        <v>137</v>
      </c>
      <c r="AE2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3" s="2" t="s">
        <v>28</v>
      </c>
      <c r="AG23" s="2" t="s">
        <v>24</v>
      </c>
      <c r="AH2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3" s="7" t="s">
        <v>137</v>
      </c>
      <c r="AJ2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3" s="2" t="s">
        <v>28</v>
      </c>
      <c r="AL23" s="2" t="s">
        <v>24</v>
      </c>
      <c r="AM2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3" s="7" t="s">
        <v>137</v>
      </c>
      <c r="AO2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3" s="6" t="s">
        <v>86</v>
      </c>
      <c r="AQ23" s="2" t="s">
        <v>48</v>
      </c>
      <c r="AR23" s="1">
        <v>0</v>
      </c>
      <c r="AS23" s="2"/>
      <c r="AT23" s="12">
        <v>-121.4885380495936</v>
      </c>
      <c r="AU23" s="12">
        <v>45.729403133465077</v>
      </c>
    </row>
    <row r="24" spans="1:47" ht="25.5" x14ac:dyDescent="0.2">
      <c r="A24" s="1">
        <v>23</v>
      </c>
      <c r="B24" s="2" t="s">
        <v>87</v>
      </c>
      <c r="C24" s="3">
        <v>43395.908599537041</v>
      </c>
      <c r="D24" s="2" t="s">
        <v>17</v>
      </c>
      <c r="E24" s="2" t="s">
        <v>18</v>
      </c>
      <c r="F24" s="2" t="s">
        <v>83</v>
      </c>
      <c r="G24" s="2"/>
      <c r="H24" s="2"/>
      <c r="I24" s="2"/>
      <c r="J24" s="2" t="s">
        <v>405</v>
      </c>
      <c r="K24" s="2" t="s">
        <v>20</v>
      </c>
      <c r="L24" s="2" t="str">
        <f t="shared" si="0"/>
        <v>Acer platanoides</v>
      </c>
      <c r="M24" s="11" t="s">
        <v>367</v>
      </c>
      <c r="N24" s="2"/>
      <c r="O24" s="2" t="s">
        <v>21</v>
      </c>
      <c r="P24" s="1">
        <v>8</v>
      </c>
      <c r="Q24" s="2"/>
      <c r="R24" s="2"/>
      <c r="S24" s="2"/>
      <c r="T24" s="1">
        <v>20</v>
      </c>
      <c r="U24" s="1">
        <v>20</v>
      </c>
      <c r="V24" s="1">
        <v>30</v>
      </c>
      <c r="W24" s="1">
        <v>15</v>
      </c>
      <c r="X24" s="7" t="s">
        <v>350</v>
      </c>
      <c r="Y24" s="1">
        <v>30</v>
      </c>
      <c r="Z24" s="2" t="s">
        <v>27</v>
      </c>
      <c r="AA24" s="2" t="s">
        <v>28</v>
      </c>
      <c r="AB24" s="2" t="s">
        <v>24</v>
      </c>
      <c r="AC2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4" s="7" t="s">
        <v>137</v>
      </c>
      <c r="AE2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4" s="2" t="s">
        <v>28</v>
      </c>
      <c r="AG24" s="2" t="s">
        <v>24</v>
      </c>
      <c r="AH2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4" s="7" t="s">
        <v>137</v>
      </c>
      <c r="AJ2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4" s="2" t="s">
        <v>28</v>
      </c>
      <c r="AL24" s="2" t="s">
        <v>24</v>
      </c>
      <c r="AM2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4" s="7" t="s">
        <v>137</v>
      </c>
      <c r="AO2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4" s="6" t="s">
        <v>88</v>
      </c>
      <c r="AQ24" s="2" t="s">
        <v>89</v>
      </c>
      <c r="AR24" s="1">
        <v>0</v>
      </c>
      <c r="AS24" s="2"/>
      <c r="AT24" s="12">
        <v>-121.48837578331056</v>
      </c>
      <c r="AU24" s="12">
        <v>45.729429600080316</v>
      </c>
    </row>
    <row r="25" spans="1:47" ht="38.25" x14ac:dyDescent="0.2">
      <c r="A25" s="1">
        <v>24</v>
      </c>
      <c r="B25" s="2" t="s">
        <v>90</v>
      </c>
      <c r="C25" s="3">
        <v>43395.908599537041</v>
      </c>
      <c r="D25" s="2" t="s">
        <v>17</v>
      </c>
      <c r="E25" s="2" t="s">
        <v>18</v>
      </c>
      <c r="F25" s="2" t="s">
        <v>83</v>
      </c>
      <c r="G25" s="2"/>
      <c r="H25" s="2"/>
      <c r="I25" s="2"/>
      <c r="J25" s="2" t="s">
        <v>405</v>
      </c>
      <c r="K25" s="2" t="s">
        <v>20</v>
      </c>
      <c r="L25" s="2" t="str">
        <f t="shared" si="0"/>
        <v>Acer platanoides</v>
      </c>
      <c r="M25" s="11" t="s">
        <v>367</v>
      </c>
      <c r="N25" s="2"/>
      <c r="O25" s="2" t="s">
        <v>21</v>
      </c>
      <c r="P25" s="1">
        <v>12</v>
      </c>
      <c r="Q25" s="2"/>
      <c r="R25" s="2"/>
      <c r="S25" s="2"/>
      <c r="T25" s="1">
        <v>30</v>
      </c>
      <c r="U25" s="1">
        <v>20</v>
      </c>
      <c r="V25" s="1">
        <v>30</v>
      </c>
      <c r="W25" s="1">
        <v>10</v>
      </c>
      <c r="X25" s="7" t="s">
        <v>347</v>
      </c>
      <c r="Y25" s="1">
        <v>30</v>
      </c>
      <c r="Z25" s="2" t="s">
        <v>22</v>
      </c>
      <c r="AA25" s="2" t="s">
        <v>28</v>
      </c>
      <c r="AB25" s="2" t="s">
        <v>24</v>
      </c>
      <c r="AC2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5" s="7" t="s">
        <v>142</v>
      </c>
      <c r="AE2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5" s="2" t="s">
        <v>28</v>
      </c>
      <c r="AG25" s="2" t="s">
        <v>24</v>
      </c>
      <c r="AH2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5" s="7" t="s">
        <v>142</v>
      </c>
      <c r="AJ2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5" s="2" t="s">
        <v>28</v>
      </c>
      <c r="AL25" s="2" t="s">
        <v>24</v>
      </c>
      <c r="AM2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5" s="7" t="s">
        <v>142</v>
      </c>
      <c r="AO2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5" s="10" t="s">
        <v>394</v>
      </c>
      <c r="AQ25" s="2" t="s">
        <v>89</v>
      </c>
      <c r="AR25" s="1">
        <v>0</v>
      </c>
      <c r="AS25" s="2"/>
      <c r="AT25" s="12">
        <v>-121.48839080044716</v>
      </c>
      <c r="AU25" s="12">
        <v>45.729462883522629</v>
      </c>
    </row>
    <row r="26" spans="1:47" ht="25.5" x14ac:dyDescent="0.2">
      <c r="A26" s="1">
        <v>25</v>
      </c>
      <c r="B26" s="2" t="s">
        <v>91</v>
      </c>
      <c r="C26" s="3">
        <v>43395.908599537041</v>
      </c>
      <c r="D26" s="2" t="s">
        <v>17</v>
      </c>
      <c r="E26" s="2" t="s">
        <v>18</v>
      </c>
      <c r="F26" s="2" t="s">
        <v>83</v>
      </c>
      <c r="G26" s="2"/>
      <c r="H26" s="2"/>
      <c r="I26" s="2"/>
      <c r="J26" s="2" t="s">
        <v>405</v>
      </c>
      <c r="K26" s="2" t="s">
        <v>20</v>
      </c>
      <c r="L26" s="2" t="str">
        <f t="shared" si="0"/>
        <v>Acer platanoides</v>
      </c>
      <c r="M26" s="11" t="s">
        <v>367</v>
      </c>
      <c r="N26" s="2"/>
      <c r="O26" s="2" t="s">
        <v>21</v>
      </c>
      <c r="P26" s="1">
        <v>13</v>
      </c>
      <c r="Q26" s="2"/>
      <c r="R26" s="2"/>
      <c r="S26" s="2"/>
      <c r="T26" s="1">
        <v>25</v>
      </c>
      <c r="U26" s="1">
        <v>25</v>
      </c>
      <c r="V26" s="1">
        <v>30</v>
      </c>
      <c r="W26" s="1">
        <v>10</v>
      </c>
      <c r="X26" s="7" t="s">
        <v>347</v>
      </c>
      <c r="Y26" s="1">
        <v>30</v>
      </c>
      <c r="Z26" s="2" t="s">
        <v>22</v>
      </c>
      <c r="AA26" s="2" t="s">
        <v>28</v>
      </c>
      <c r="AB26" s="2" t="s">
        <v>24</v>
      </c>
      <c r="AC2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6" s="7" t="s">
        <v>142</v>
      </c>
      <c r="AE2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6" s="2" t="s">
        <v>28</v>
      </c>
      <c r="AG26" s="2" t="s">
        <v>24</v>
      </c>
      <c r="AH2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6" s="7" t="s">
        <v>142</v>
      </c>
      <c r="AJ2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6" s="2" t="s">
        <v>28</v>
      </c>
      <c r="AL26" s="2" t="s">
        <v>24</v>
      </c>
      <c r="AM2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6" s="7" t="s">
        <v>142</v>
      </c>
      <c r="AO2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6" s="6" t="s">
        <v>92</v>
      </c>
      <c r="AQ26" s="2" t="s">
        <v>89</v>
      </c>
      <c r="AR26" s="1">
        <v>0</v>
      </c>
      <c r="AS26" s="2"/>
      <c r="AT26" s="12">
        <v>-121.48834538342304</v>
      </c>
      <c r="AU26" s="12">
        <v>45.729541099973055</v>
      </c>
    </row>
    <row r="27" spans="1:47" ht="25.5" x14ac:dyDescent="0.2">
      <c r="A27" s="1">
        <v>26</v>
      </c>
      <c r="B27" s="2" t="s">
        <v>93</v>
      </c>
      <c r="C27" s="3">
        <v>43395.908599537041</v>
      </c>
      <c r="D27" s="2" t="s">
        <v>17</v>
      </c>
      <c r="E27" s="2" t="s">
        <v>18</v>
      </c>
      <c r="F27" s="2" t="s">
        <v>83</v>
      </c>
      <c r="G27" s="2"/>
      <c r="H27" s="2"/>
      <c r="I27" s="2"/>
      <c r="J27" s="2" t="s">
        <v>405</v>
      </c>
      <c r="K27" s="2" t="s">
        <v>20</v>
      </c>
      <c r="L27" s="2" t="str">
        <f t="shared" si="0"/>
        <v>Acer platanoides</v>
      </c>
      <c r="M27" s="11" t="s">
        <v>367</v>
      </c>
      <c r="N27" s="2"/>
      <c r="O27" s="2" t="s">
        <v>21</v>
      </c>
      <c r="P27" s="1">
        <v>17</v>
      </c>
      <c r="Q27" s="2"/>
      <c r="R27" s="2"/>
      <c r="S27" s="2"/>
      <c r="T27" s="1">
        <v>35</v>
      </c>
      <c r="U27" s="1">
        <v>35</v>
      </c>
      <c r="V27" s="1">
        <v>35</v>
      </c>
      <c r="W27" s="1">
        <v>12</v>
      </c>
      <c r="X27" s="7" t="s">
        <v>346</v>
      </c>
      <c r="Y27" s="1">
        <v>35</v>
      </c>
      <c r="Z27" s="2" t="s">
        <v>38</v>
      </c>
      <c r="AA27" s="2" t="s">
        <v>28</v>
      </c>
      <c r="AB27" s="2" t="s">
        <v>24</v>
      </c>
      <c r="AC2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7" s="7" t="s">
        <v>142</v>
      </c>
      <c r="AE2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7" s="2" t="s">
        <v>28</v>
      </c>
      <c r="AG27" s="2" t="s">
        <v>24</v>
      </c>
      <c r="AH2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7" s="7" t="s">
        <v>142</v>
      </c>
      <c r="AJ2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7" s="2" t="s">
        <v>28</v>
      </c>
      <c r="AL27" s="2" t="s">
        <v>24</v>
      </c>
      <c r="AM2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7" s="7" t="s">
        <v>142</v>
      </c>
      <c r="AO2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7" s="6" t="s">
        <v>94</v>
      </c>
      <c r="AQ27" s="2" t="s">
        <v>48</v>
      </c>
      <c r="AR27" s="1">
        <v>0</v>
      </c>
      <c r="AS27" s="2"/>
      <c r="AT27" s="12">
        <v>-121.48840036660661</v>
      </c>
      <c r="AU27" s="12">
        <v>45.729648149994695</v>
      </c>
    </row>
    <row r="28" spans="1:47" x14ac:dyDescent="0.2">
      <c r="A28" s="1">
        <v>27</v>
      </c>
      <c r="B28" s="2" t="s">
        <v>95</v>
      </c>
      <c r="C28" s="3">
        <v>43395.908599537041</v>
      </c>
      <c r="D28" s="2" t="s">
        <v>17</v>
      </c>
      <c r="E28" s="2" t="s">
        <v>18</v>
      </c>
      <c r="F28" s="2" t="s">
        <v>83</v>
      </c>
      <c r="G28" s="2"/>
      <c r="H28" s="2"/>
      <c r="I28" s="2"/>
      <c r="J28" s="2" t="s">
        <v>405</v>
      </c>
      <c r="K28" s="2" t="s">
        <v>20</v>
      </c>
      <c r="L28" s="2" t="str">
        <f t="shared" si="0"/>
        <v>Acer platanoides</v>
      </c>
      <c r="M28" s="11" t="s">
        <v>367</v>
      </c>
      <c r="N28" s="2"/>
      <c r="O28" s="2" t="s">
        <v>21</v>
      </c>
      <c r="P28" s="1">
        <v>16</v>
      </c>
      <c r="Q28" s="2"/>
      <c r="R28" s="2"/>
      <c r="S28" s="2"/>
      <c r="T28" s="1">
        <v>25</v>
      </c>
      <c r="U28" s="1">
        <v>30</v>
      </c>
      <c r="V28" s="1">
        <v>30</v>
      </c>
      <c r="W28" s="1">
        <v>15</v>
      </c>
      <c r="X28" s="7" t="s">
        <v>347</v>
      </c>
      <c r="Y28" s="1">
        <v>30</v>
      </c>
      <c r="Z28" s="2" t="s">
        <v>22</v>
      </c>
      <c r="AA28" s="2" t="s">
        <v>28</v>
      </c>
      <c r="AB28" s="2" t="s">
        <v>24</v>
      </c>
      <c r="AC2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8" s="7" t="s">
        <v>142</v>
      </c>
      <c r="AE2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8" s="2" t="s">
        <v>28</v>
      </c>
      <c r="AG28" s="2" t="s">
        <v>24</v>
      </c>
      <c r="AH2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8" s="7" t="s">
        <v>142</v>
      </c>
      <c r="AJ2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8" s="2" t="s">
        <v>28</v>
      </c>
      <c r="AL28" s="2" t="s">
        <v>24</v>
      </c>
      <c r="AM2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8" s="7" t="s">
        <v>142</v>
      </c>
      <c r="AO2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8" s="6" t="s">
        <v>96</v>
      </c>
      <c r="AQ28" s="2" t="s">
        <v>48</v>
      </c>
      <c r="AR28" s="1">
        <v>0</v>
      </c>
      <c r="AS28" s="2"/>
      <c r="AT28" s="12">
        <v>-121.48847373291419</v>
      </c>
      <c r="AU28" s="12">
        <v>45.729669916648461</v>
      </c>
    </row>
    <row r="29" spans="1:47" x14ac:dyDescent="0.2">
      <c r="A29" s="1">
        <v>28</v>
      </c>
      <c r="B29" s="2" t="s">
        <v>97</v>
      </c>
      <c r="C29" s="3">
        <v>43395.908599537041</v>
      </c>
      <c r="D29" s="2" t="s">
        <v>17</v>
      </c>
      <c r="E29" s="2" t="s">
        <v>18</v>
      </c>
      <c r="F29" s="2" t="s">
        <v>83</v>
      </c>
      <c r="G29" s="2"/>
      <c r="H29" s="2"/>
      <c r="I29" s="2"/>
      <c r="J29" s="2" t="s">
        <v>405</v>
      </c>
      <c r="K29" s="2" t="s">
        <v>20</v>
      </c>
      <c r="L29" s="2" t="str">
        <f t="shared" si="0"/>
        <v>Acer platanoides</v>
      </c>
      <c r="M29" s="11" t="s">
        <v>367</v>
      </c>
      <c r="N29" s="2"/>
      <c r="O29" s="2" t="s">
        <v>21</v>
      </c>
      <c r="P29" s="1">
        <v>13</v>
      </c>
      <c r="Q29" s="2"/>
      <c r="R29" s="2"/>
      <c r="S29" s="2"/>
      <c r="T29" s="1">
        <v>25</v>
      </c>
      <c r="U29" s="1">
        <v>30</v>
      </c>
      <c r="V29" s="1">
        <v>35</v>
      </c>
      <c r="W29" s="1">
        <v>15</v>
      </c>
      <c r="X29" s="7" t="s">
        <v>348</v>
      </c>
      <c r="Y29" s="1">
        <v>35</v>
      </c>
      <c r="Z29" s="2" t="s">
        <v>22</v>
      </c>
      <c r="AA29" s="2" t="s">
        <v>28</v>
      </c>
      <c r="AB29" s="2" t="s">
        <v>24</v>
      </c>
      <c r="AC2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29" s="7" t="s">
        <v>142</v>
      </c>
      <c r="AE2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29" s="2" t="s">
        <v>28</v>
      </c>
      <c r="AG29" s="2" t="s">
        <v>24</v>
      </c>
      <c r="AH2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29" s="7" t="s">
        <v>142</v>
      </c>
      <c r="AJ2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29" s="2" t="s">
        <v>28</v>
      </c>
      <c r="AL29" s="2" t="s">
        <v>24</v>
      </c>
      <c r="AM2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29" s="7" t="s">
        <v>142</v>
      </c>
      <c r="AO2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29" s="6" t="s">
        <v>96</v>
      </c>
      <c r="AQ29" s="2" t="s">
        <v>48</v>
      </c>
      <c r="AR29" s="1">
        <v>0</v>
      </c>
      <c r="AS29" s="2"/>
      <c r="AT29" s="12">
        <v>-121.48860660003292</v>
      </c>
      <c r="AU29" s="12">
        <v>45.729633699921763</v>
      </c>
    </row>
    <row r="30" spans="1:47" ht="25.5" x14ac:dyDescent="0.2">
      <c r="A30" s="1">
        <v>29</v>
      </c>
      <c r="B30" s="2" t="s">
        <v>98</v>
      </c>
      <c r="C30" s="3">
        <v>43395.908599537041</v>
      </c>
      <c r="D30" s="2" t="s">
        <v>17</v>
      </c>
      <c r="E30" s="2" t="s">
        <v>18</v>
      </c>
      <c r="F30" s="2" t="s">
        <v>83</v>
      </c>
      <c r="G30" s="2"/>
      <c r="H30" s="2"/>
      <c r="I30" s="2"/>
      <c r="J30" s="2" t="s">
        <v>405</v>
      </c>
      <c r="K30" s="2" t="s">
        <v>20</v>
      </c>
      <c r="L30" s="2" t="str">
        <f t="shared" si="0"/>
        <v>Acer platanoides</v>
      </c>
      <c r="M30" s="11" t="s">
        <v>367</v>
      </c>
      <c r="N30" s="2"/>
      <c r="O30" s="2" t="s">
        <v>21</v>
      </c>
      <c r="P30" s="1">
        <v>19</v>
      </c>
      <c r="Q30" s="2"/>
      <c r="R30" s="2"/>
      <c r="S30" s="2"/>
      <c r="T30" s="1">
        <v>35</v>
      </c>
      <c r="U30" s="1">
        <v>35</v>
      </c>
      <c r="V30" s="1">
        <v>35</v>
      </c>
      <c r="W30" s="1">
        <v>15</v>
      </c>
      <c r="X30" s="7" t="s">
        <v>346</v>
      </c>
      <c r="Y30" s="1">
        <v>35</v>
      </c>
      <c r="Z30" s="2" t="s">
        <v>22</v>
      </c>
      <c r="AA30" s="2" t="s">
        <v>28</v>
      </c>
      <c r="AB30" s="2" t="s">
        <v>24</v>
      </c>
      <c r="AC3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0" s="7" t="s">
        <v>142</v>
      </c>
      <c r="AE3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0" s="2" t="s">
        <v>28</v>
      </c>
      <c r="AG30" s="2" t="s">
        <v>24</v>
      </c>
      <c r="AH3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0" s="7" t="s">
        <v>142</v>
      </c>
      <c r="AJ3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0" s="2" t="s">
        <v>28</v>
      </c>
      <c r="AL30" s="2" t="s">
        <v>24</v>
      </c>
      <c r="AM3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0" s="7" t="s">
        <v>142</v>
      </c>
      <c r="AO3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0" s="6" t="s">
        <v>99</v>
      </c>
      <c r="AQ30" s="2" t="s">
        <v>48</v>
      </c>
      <c r="AR30" s="1">
        <v>0</v>
      </c>
      <c r="AS30" s="2"/>
      <c r="AT30" s="12">
        <v>-121.48906377693552</v>
      </c>
      <c r="AU30" s="12">
        <v>45.729680048122475</v>
      </c>
    </row>
    <row r="31" spans="1:47" ht="25.5" x14ac:dyDescent="0.2">
      <c r="A31" s="1">
        <v>30</v>
      </c>
      <c r="B31" s="2" t="s">
        <v>100</v>
      </c>
      <c r="C31" s="3">
        <v>43395.908599537041</v>
      </c>
      <c r="D31" s="2" t="s">
        <v>17</v>
      </c>
      <c r="E31" s="2" t="s">
        <v>18</v>
      </c>
      <c r="F31" s="2" t="s">
        <v>83</v>
      </c>
      <c r="G31" s="2"/>
      <c r="H31" s="2"/>
      <c r="I31" s="2"/>
      <c r="J31" s="2" t="s">
        <v>405</v>
      </c>
      <c r="K31" s="2" t="s">
        <v>20</v>
      </c>
      <c r="L31" s="2" t="str">
        <f t="shared" si="0"/>
        <v>Acer platanoides</v>
      </c>
      <c r="M31" s="11" t="s">
        <v>367</v>
      </c>
      <c r="N31" s="2"/>
      <c r="O31" s="2" t="s">
        <v>21</v>
      </c>
      <c r="P31" s="1">
        <v>11</v>
      </c>
      <c r="Q31" s="1">
        <v>11</v>
      </c>
      <c r="R31" s="1">
        <v>15</v>
      </c>
      <c r="S31" s="2"/>
      <c r="T31" s="1">
        <v>35</v>
      </c>
      <c r="U31" s="1">
        <v>35</v>
      </c>
      <c r="V31" s="1">
        <v>35</v>
      </c>
      <c r="W31" s="1">
        <v>12</v>
      </c>
      <c r="X31" s="7" t="s">
        <v>346</v>
      </c>
      <c r="Y31" s="1">
        <v>35</v>
      </c>
      <c r="Z31" s="2" t="s">
        <v>22</v>
      </c>
      <c r="AA31" s="2" t="s">
        <v>28</v>
      </c>
      <c r="AB31" s="2" t="s">
        <v>24</v>
      </c>
      <c r="AC3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1" s="7" t="s">
        <v>142</v>
      </c>
      <c r="AE3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1" s="2" t="s">
        <v>28</v>
      </c>
      <c r="AG31" s="2" t="s">
        <v>24</v>
      </c>
      <c r="AH3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1" s="7" t="s">
        <v>142</v>
      </c>
      <c r="AJ3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1" s="2" t="s">
        <v>28</v>
      </c>
      <c r="AL31" s="2" t="s">
        <v>24</v>
      </c>
      <c r="AM3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1" s="7" t="s">
        <v>142</v>
      </c>
      <c r="AO3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1" s="6" t="s">
        <v>101</v>
      </c>
      <c r="AQ31" s="2" t="s">
        <v>48</v>
      </c>
      <c r="AR31" s="1">
        <v>0</v>
      </c>
      <c r="AS31" s="2"/>
      <c r="AT31" s="12">
        <v>-121.48894670040285</v>
      </c>
      <c r="AU31" s="12">
        <v>45.729685349948348</v>
      </c>
    </row>
    <row r="32" spans="1:47" ht="25.5" x14ac:dyDescent="0.2">
      <c r="A32" s="1">
        <v>31</v>
      </c>
      <c r="B32" s="2" t="s">
        <v>102</v>
      </c>
      <c r="C32" s="3">
        <v>43395.908599537041</v>
      </c>
      <c r="D32" s="2" t="s">
        <v>17</v>
      </c>
      <c r="E32" s="2" t="s">
        <v>18</v>
      </c>
      <c r="F32" s="2" t="s">
        <v>83</v>
      </c>
      <c r="G32" s="2"/>
      <c r="H32" s="2"/>
      <c r="I32" s="2"/>
      <c r="J32" s="2" t="s">
        <v>405</v>
      </c>
      <c r="K32" s="2" t="s">
        <v>20</v>
      </c>
      <c r="L32" s="2" t="str">
        <f t="shared" si="0"/>
        <v>Acer platanoides</v>
      </c>
      <c r="M32" s="11" t="s">
        <v>367</v>
      </c>
      <c r="N32" s="2"/>
      <c r="O32" s="2" t="s">
        <v>21</v>
      </c>
      <c r="P32" s="1">
        <v>8</v>
      </c>
      <c r="Q32" s="1">
        <v>8</v>
      </c>
      <c r="R32" s="2"/>
      <c r="S32" s="2"/>
      <c r="T32" s="1">
        <v>25</v>
      </c>
      <c r="U32" s="1">
        <v>35</v>
      </c>
      <c r="V32" s="1">
        <v>25</v>
      </c>
      <c r="W32" s="1">
        <v>12</v>
      </c>
      <c r="X32" s="7" t="s">
        <v>347</v>
      </c>
      <c r="Y32" s="1">
        <v>25</v>
      </c>
      <c r="Z32" s="2" t="s">
        <v>27</v>
      </c>
      <c r="AA32" s="2" t="s">
        <v>28</v>
      </c>
      <c r="AB32" s="2" t="s">
        <v>24</v>
      </c>
      <c r="AC3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2" s="7" t="s">
        <v>142</v>
      </c>
      <c r="AE3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2" s="2" t="s">
        <v>28</v>
      </c>
      <c r="AG32" s="2" t="s">
        <v>24</v>
      </c>
      <c r="AH3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2" s="7" t="s">
        <v>142</v>
      </c>
      <c r="AJ3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2" s="2" t="s">
        <v>28</v>
      </c>
      <c r="AL32" s="2" t="s">
        <v>24</v>
      </c>
      <c r="AM3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2" s="7" t="s">
        <v>142</v>
      </c>
      <c r="AO3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2" s="6" t="s">
        <v>103</v>
      </c>
      <c r="AQ32" s="2" t="s">
        <v>48</v>
      </c>
      <c r="AR32" s="1">
        <v>0</v>
      </c>
      <c r="AS32" s="2"/>
      <c r="AT32" s="12">
        <v>-121.48884399960968</v>
      </c>
      <c r="AU32" s="12">
        <v>45.729680733503393</v>
      </c>
    </row>
    <row r="33" spans="1:47" ht="25.5" x14ac:dyDescent="0.2">
      <c r="A33" s="1">
        <v>32</v>
      </c>
      <c r="B33" s="2" t="s">
        <v>104</v>
      </c>
      <c r="C33" s="3">
        <v>43395.908599537041</v>
      </c>
      <c r="D33" s="2" t="s">
        <v>17</v>
      </c>
      <c r="E33" s="2" t="s">
        <v>18</v>
      </c>
      <c r="F33" s="2" t="s">
        <v>83</v>
      </c>
      <c r="G33" s="2"/>
      <c r="H33" s="2"/>
      <c r="I33" s="2"/>
      <c r="J33" s="2" t="s">
        <v>405</v>
      </c>
      <c r="K33" s="2" t="s">
        <v>20</v>
      </c>
      <c r="L33" s="2" t="str">
        <f t="shared" si="0"/>
        <v>Acer platanoides</v>
      </c>
      <c r="M33" s="11" t="s">
        <v>367</v>
      </c>
      <c r="N33" s="2"/>
      <c r="O33" s="2" t="s">
        <v>21</v>
      </c>
      <c r="P33" s="1">
        <v>11</v>
      </c>
      <c r="Q33" s="1">
        <v>14</v>
      </c>
      <c r="R33" s="2"/>
      <c r="S33" s="2"/>
      <c r="T33" s="1">
        <v>30</v>
      </c>
      <c r="U33" s="1">
        <v>35</v>
      </c>
      <c r="V33" s="1">
        <v>30</v>
      </c>
      <c r="W33" s="1">
        <v>12</v>
      </c>
      <c r="X33" s="7" t="s">
        <v>346</v>
      </c>
      <c r="Y33" s="1">
        <v>30</v>
      </c>
      <c r="Z33" s="2" t="s">
        <v>22</v>
      </c>
      <c r="AA33" s="2" t="s">
        <v>28</v>
      </c>
      <c r="AB33" s="2" t="s">
        <v>24</v>
      </c>
      <c r="AC3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3" s="7" t="s">
        <v>142</v>
      </c>
      <c r="AE3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3" s="2" t="s">
        <v>28</v>
      </c>
      <c r="AG33" s="2" t="s">
        <v>24</v>
      </c>
      <c r="AH3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3" s="7" t="s">
        <v>142</v>
      </c>
      <c r="AJ3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3" s="2" t="s">
        <v>28</v>
      </c>
      <c r="AL33" s="2" t="s">
        <v>24</v>
      </c>
      <c r="AM3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3" s="7" t="s">
        <v>142</v>
      </c>
      <c r="AO3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3" s="6" t="s">
        <v>103</v>
      </c>
      <c r="AQ33" s="2" t="s">
        <v>48</v>
      </c>
      <c r="AR33" s="1">
        <v>0</v>
      </c>
      <c r="AS33" s="2"/>
      <c r="AT33" s="12">
        <v>-121.48874298315768</v>
      </c>
      <c r="AU33" s="12">
        <v>45.729709249858267</v>
      </c>
    </row>
    <row r="34" spans="1:47" x14ac:dyDescent="0.2">
      <c r="A34" s="1">
        <v>33</v>
      </c>
      <c r="B34" s="2" t="s">
        <v>105</v>
      </c>
      <c r="C34" s="3">
        <v>43395.908599537041</v>
      </c>
      <c r="D34" s="2" t="s">
        <v>17</v>
      </c>
      <c r="E34" s="2" t="s">
        <v>18</v>
      </c>
      <c r="F34" s="2" t="s">
        <v>83</v>
      </c>
      <c r="G34" s="2"/>
      <c r="H34" s="2"/>
      <c r="I34" s="2"/>
      <c r="J34" s="2" t="s">
        <v>405</v>
      </c>
      <c r="K34" s="2" t="s">
        <v>71</v>
      </c>
      <c r="L34" s="2" t="str">
        <f t="shared" ref="L34:L65" si="1">CONCATENATE(PROPER(J34), " ",K34)</f>
        <v>Acer macrophyllum</v>
      </c>
      <c r="M34" s="11" t="s">
        <v>365</v>
      </c>
      <c r="N34" s="2"/>
      <c r="O34" s="2" t="s">
        <v>62</v>
      </c>
      <c r="P34" s="1">
        <v>1</v>
      </c>
      <c r="Q34" s="2"/>
      <c r="R34" s="2"/>
      <c r="S34" s="2"/>
      <c r="T34" s="1">
        <v>1</v>
      </c>
      <c r="U34" s="1">
        <v>1</v>
      </c>
      <c r="V34" s="1">
        <v>2</v>
      </c>
      <c r="W34" s="1">
        <v>0.5</v>
      </c>
      <c r="X34" s="8">
        <v>1</v>
      </c>
      <c r="Y34" s="1">
        <v>2</v>
      </c>
      <c r="Z34" s="2" t="s">
        <v>106</v>
      </c>
      <c r="AA34" s="7" t="s">
        <v>23</v>
      </c>
      <c r="AB34" s="7" t="s">
        <v>44</v>
      </c>
      <c r="AC3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4" s="7" t="s">
        <v>142</v>
      </c>
      <c r="AE3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4" s="7" t="s">
        <v>23</v>
      </c>
      <c r="AG34" s="7" t="s">
        <v>44</v>
      </c>
      <c r="AH3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4" s="7" t="s">
        <v>142</v>
      </c>
      <c r="AJ3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4" s="7" t="s">
        <v>23</v>
      </c>
      <c r="AL34" s="7" t="s">
        <v>44</v>
      </c>
      <c r="AM3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4" s="7" t="s">
        <v>142</v>
      </c>
      <c r="AO3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4" s="6" t="s">
        <v>107</v>
      </c>
      <c r="AQ34" s="2" t="s">
        <v>89</v>
      </c>
      <c r="AR34" s="1">
        <v>0</v>
      </c>
      <c r="AS34" s="2"/>
      <c r="AT34" s="12">
        <v>-121.48855293377953</v>
      </c>
      <c r="AU34" s="12">
        <v>45.729645183353135</v>
      </c>
    </row>
    <row r="35" spans="1:47" x14ac:dyDescent="0.2">
      <c r="A35" s="1">
        <v>34</v>
      </c>
      <c r="B35" s="2" t="s">
        <v>108</v>
      </c>
      <c r="C35" s="3">
        <v>43395.908599537041</v>
      </c>
      <c r="D35" s="2" t="s">
        <v>17</v>
      </c>
      <c r="E35" s="2" t="s">
        <v>18</v>
      </c>
      <c r="F35" s="2" t="s">
        <v>83</v>
      </c>
      <c r="G35" s="2"/>
      <c r="H35" s="2"/>
      <c r="I35" s="2"/>
      <c r="J35" s="2" t="s">
        <v>405</v>
      </c>
      <c r="K35" s="2" t="s">
        <v>71</v>
      </c>
      <c r="L35" s="2" t="str">
        <f t="shared" si="1"/>
        <v>Acer macrophyllum</v>
      </c>
      <c r="M35" s="11" t="s">
        <v>365</v>
      </c>
      <c r="N35" s="2"/>
      <c r="O35" s="2" t="s">
        <v>62</v>
      </c>
      <c r="P35" s="1">
        <v>1</v>
      </c>
      <c r="Q35" s="2"/>
      <c r="R35" s="2"/>
      <c r="S35" s="2"/>
      <c r="T35" s="1">
        <v>1</v>
      </c>
      <c r="U35" s="1">
        <v>1</v>
      </c>
      <c r="V35" s="1">
        <v>3</v>
      </c>
      <c r="W35" s="1">
        <v>2</v>
      </c>
      <c r="X35" s="8">
        <v>0</v>
      </c>
      <c r="Y35" s="1">
        <v>3</v>
      </c>
      <c r="Z35" s="2" t="s">
        <v>38</v>
      </c>
      <c r="AA35" s="2" t="s">
        <v>23</v>
      </c>
      <c r="AB35" s="2" t="s">
        <v>44</v>
      </c>
      <c r="AC3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5" s="7" t="s">
        <v>142</v>
      </c>
      <c r="AE3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5" s="2" t="s">
        <v>23</v>
      </c>
      <c r="AG35" s="2" t="s">
        <v>44</v>
      </c>
      <c r="AH3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5" s="7" t="s">
        <v>142</v>
      </c>
      <c r="AJ3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5" s="2" t="s">
        <v>23</v>
      </c>
      <c r="AL35" s="2" t="s">
        <v>44</v>
      </c>
      <c r="AM3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5" s="7" t="s">
        <v>142</v>
      </c>
      <c r="AO3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5" s="10" t="s">
        <v>393</v>
      </c>
      <c r="AQ35" s="2" t="s">
        <v>41</v>
      </c>
      <c r="AR35" s="1">
        <v>0</v>
      </c>
      <c r="AS35" s="2"/>
      <c r="AT35" s="12">
        <v>-121.4884960668288</v>
      </c>
      <c r="AU35" s="12">
        <v>45.729633533122581</v>
      </c>
    </row>
    <row r="36" spans="1:47" x14ac:dyDescent="0.2">
      <c r="A36" s="1">
        <v>35</v>
      </c>
      <c r="B36" s="2" t="s">
        <v>109</v>
      </c>
      <c r="C36" s="3">
        <v>43395.908599537041</v>
      </c>
      <c r="D36" s="2" t="s">
        <v>17</v>
      </c>
      <c r="E36" s="2" t="s">
        <v>18</v>
      </c>
      <c r="F36" s="2" t="s">
        <v>110</v>
      </c>
      <c r="G36" s="2"/>
      <c r="H36" s="2"/>
      <c r="I36" s="2"/>
      <c r="J36" s="7" t="s">
        <v>408</v>
      </c>
      <c r="K36" s="7" t="s">
        <v>136</v>
      </c>
      <c r="L36" s="2" t="str">
        <f t="shared" si="1"/>
        <v>Quercus rubra</v>
      </c>
      <c r="M36" s="11" t="s">
        <v>388</v>
      </c>
      <c r="N36" s="2"/>
      <c r="O36" s="2" t="s">
        <v>21</v>
      </c>
      <c r="P36" s="1">
        <v>21</v>
      </c>
      <c r="Q36" s="2"/>
      <c r="R36" s="2"/>
      <c r="S36" s="2"/>
      <c r="T36" s="1">
        <v>60</v>
      </c>
      <c r="U36" s="1">
        <v>60</v>
      </c>
      <c r="V36" s="1">
        <v>70</v>
      </c>
      <c r="W36" s="1">
        <v>15</v>
      </c>
      <c r="X36" s="7" t="s">
        <v>346</v>
      </c>
      <c r="Y36" s="1">
        <v>70</v>
      </c>
      <c r="Z36" s="2" t="s">
        <v>38</v>
      </c>
      <c r="AA36" s="2" t="s">
        <v>23</v>
      </c>
      <c r="AB36" s="2" t="s">
        <v>24</v>
      </c>
      <c r="AC3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6" s="7" t="s">
        <v>137</v>
      </c>
      <c r="AE3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6" s="2" t="s">
        <v>23</v>
      </c>
      <c r="AG36" s="2" t="s">
        <v>24</v>
      </c>
      <c r="AH3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6" s="7" t="s">
        <v>137</v>
      </c>
      <c r="AJ3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6" s="2" t="s">
        <v>23</v>
      </c>
      <c r="AL36" s="2" t="s">
        <v>24</v>
      </c>
      <c r="AM3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6" s="7" t="s">
        <v>137</v>
      </c>
      <c r="AO3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6" s="6" t="s">
        <v>111</v>
      </c>
      <c r="AQ36" s="2" t="s">
        <v>48</v>
      </c>
      <c r="AR36" s="1">
        <v>0</v>
      </c>
      <c r="AS36" s="2"/>
      <c r="AT36" s="12">
        <v>-121.4882247998675</v>
      </c>
      <c r="AU36" s="12">
        <v>45.729349316658613</v>
      </c>
    </row>
    <row r="37" spans="1:47" ht="38.25" x14ac:dyDescent="0.2">
      <c r="A37" s="1">
        <v>36</v>
      </c>
      <c r="B37" s="2" t="s">
        <v>112</v>
      </c>
      <c r="C37" s="3">
        <v>43395.908599537041</v>
      </c>
      <c r="D37" s="2" t="s">
        <v>17</v>
      </c>
      <c r="E37" s="2" t="s">
        <v>18</v>
      </c>
      <c r="F37" s="2" t="s">
        <v>113</v>
      </c>
      <c r="G37" s="2"/>
      <c r="H37" s="2"/>
      <c r="I37" s="2"/>
      <c r="J37" s="2" t="s">
        <v>405</v>
      </c>
      <c r="K37" s="2" t="s">
        <v>20</v>
      </c>
      <c r="L37" s="2" t="str">
        <f t="shared" si="1"/>
        <v>Acer platanoides</v>
      </c>
      <c r="M37" s="11" t="s">
        <v>367</v>
      </c>
      <c r="N37" s="2"/>
      <c r="O37" s="2" t="s">
        <v>21</v>
      </c>
      <c r="P37" s="1">
        <v>18</v>
      </c>
      <c r="Q37" s="2"/>
      <c r="R37" s="2"/>
      <c r="S37" s="2"/>
      <c r="T37" s="1">
        <v>35</v>
      </c>
      <c r="U37" s="1">
        <v>30</v>
      </c>
      <c r="V37" s="1">
        <v>35</v>
      </c>
      <c r="W37" s="1">
        <v>12</v>
      </c>
      <c r="X37" s="7" t="s">
        <v>345</v>
      </c>
      <c r="Y37" s="1">
        <v>35</v>
      </c>
      <c r="Z37" s="2" t="s">
        <v>22</v>
      </c>
      <c r="AA37" s="2" t="s">
        <v>28</v>
      </c>
      <c r="AB37" s="2" t="s">
        <v>24</v>
      </c>
      <c r="AC3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7" s="7" t="s">
        <v>137</v>
      </c>
      <c r="AE3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7" s="2" t="s">
        <v>28</v>
      </c>
      <c r="AG37" s="2" t="s">
        <v>24</v>
      </c>
      <c r="AH3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7" s="7" t="s">
        <v>137</v>
      </c>
      <c r="AJ3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7" s="2" t="s">
        <v>28</v>
      </c>
      <c r="AL37" s="2" t="s">
        <v>24</v>
      </c>
      <c r="AM3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7" s="7" t="s">
        <v>137</v>
      </c>
      <c r="AO3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7" s="6" t="s">
        <v>114</v>
      </c>
      <c r="AQ37" s="2" t="s">
        <v>48</v>
      </c>
      <c r="AR37" s="1">
        <v>0</v>
      </c>
      <c r="AS37" s="2"/>
      <c r="AT37" s="12">
        <v>-121.48858304261292</v>
      </c>
      <c r="AU37" s="12">
        <v>45.729174426572385</v>
      </c>
    </row>
    <row r="38" spans="1:47" ht="25.5" x14ac:dyDescent="0.2">
      <c r="A38" s="1">
        <v>37</v>
      </c>
      <c r="B38" s="2" t="s">
        <v>115</v>
      </c>
      <c r="C38" s="3">
        <v>43395.908599537041</v>
      </c>
      <c r="D38" s="2" t="s">
        <v>17</v>
      </c>
      <c r="E38" s="2" t="s">
        <v>18</v>
      </c>
      <c r="F38" s="2" t="s">
        <v>113</v>
      </c>
      <c r="G38" s="2"/>
      <c r="H38" s="2"/>
      <c r="I38" s="2"/>
      <c r="J38" s="7" t="s">
        <v>408</v>
      </c>
      <c r="K38" s="7" t="s">
        <v>136</v>
      </c>
      <c r="L38" s="2" t="str">
        <f t="shared" si="1"/>
        <v>Quercus rubra</v>
      </c>
      <c r="M38" s="11" t="s">
        <v>388</v>
      </c>
      <c r="N38" s="2"/>
      <c r="O38" s="2" t="s">
        <v>21</v>
      </c>
      <c r="P38" s="1">
        <v>23</v>
      </c>
      <c r="Q38" s="2"/>
      <c r="R38" s="2"/>
      <c r="S38" s="2"/>
      <c r="T38" s="1">
        <v>60</v>
      </c>
      <c r="U38" s="1">
        <v>60</v>
      </c>
      <c r="V38" s="1">
        <v>60</v>
      </c>
      <c r="W38" s="1">
        <v>25</v>
      </c>
      <c r="X38" s="7" t="s">
        <v>345</v>
      </c>
      <c r="Y38" s="1">
        <v>60</v>
      </c>
      <c r="Z38" s="2" t="s">
        <v>38</v>
      </c>
      <c r="AA38" s="2" t="s">
        <v>23</v>
      </c>
      <c r="AB38" s="2" t="s">
        <v>24</v>
      </c>
      <c r="AC3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8" s="7" t="s">
        <v>137</v>
      </c>
      <c r="AE3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8" s="2" t="s">
        <v>23</v>
      </c>
      <c r="AG38" s="2" t="s">
        <v>24</v>
      </c>
      <c r="AH3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8" s="7" t="s">
        <v>137</v>
      </c>
      <c r="AJ3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8" s="2" t="s">
        <v>23</v>
      </c>
      <c r="AL38" s="2" t="s">
        <v>24</v>
      </c>
      <c r="AM3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8" s="7" t="s">
        <v>137</v>
      </c>
      <c r="AO3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8" s="6" t="s">
        <v>116</v>
      </c>
      <c r="AQ38" s="2" t="s">
        <v>48</v>
      </c>
      <c r="AR38" s="1">
        <v>0</v>
      </c>
      <c r="AS38" s="2"/>
      <c r="AT38" s="12">
        <v>-121.48859201678259</v>
      </c>
      <c r="AU38" s="12">
        <v>45.729102450214356</v>
      </c>
    </row>
    <row r="39" spans="1:47" x14ac:dyDescent="0.2">
      <c r="A39" s="1">
        <v>38</v>
      </c>
      <c r="B39" s="2" t="s">
        <v>117</v>
      </c>
      <c r="C39" s="3">
        <v>43395.908599537041</v>
      </c>
      <c r="D39" s="2" t="s">
        <v>17</v>
      </c>
      <c r="E39" s="2" t="s">
        <v>18</v>
      </c>
      <c r="F39" s="2" t="s">
        <v>118</v>
      </c>
      <c r="G39" s="2"/>
      <c r="H39" s="2"/>
      <c r="I39" s="2"/>
      <c r="J39" s="2" t="s">
        <v>419</v>
      </c>
      <c r="K39" s="2" t="s">
        <v>119</v>
      </c>
      <c r="L39" s="2" t="str">
        <f t="shared" si="1"/>
        <v>Cornus florida</v>
      </c>
      <c r="M39" s="11" t="s">
        <v>373</v>
      </c>
      <c r="N39" s="2"/>
      <c r="O39" s="2" t="s">
        <v>62</v>
      </c>
      <c r="P39" s="1">
        <v>1</v>
      </c>
      <c r="Q39" s="2"/>
      <c r="R39" s="2"/>
      <c r="S39" s="2"/>
      <c r="T39" s="1">
        <v>2</v>
      </c>
      <c r="U39" s="1">
        <v>2</v>
      </c>
      <c r="V39" s="1">
        <v>6</v>
      </c>
      <c r="W39" s="1">
        <v>2</v>
      </c>
      <c r="X39" s="7" t="s">
        <v>345</v>
      </c>
      <c r="Y39" s="1">
        <v>6</v>
      </c>
      <c r="Z39" s="2" t="s">
        <v>38</v>
      </c>
      <c r="AA39" s="2" t="s">
        <v>23</v>
      </c>
      <c r="AB39" s="2" t="s">
        <v>24</v>
      </c>
      <c r="AC3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39" s="7" t="s">
        <v>142</v>
      </c>
      <c r="AE3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39" s="2" t="s">
        <v>23</v>
      </c>
      <c r="AG39" s="2" t="s">
        <v>24</v>
      </c>
      <c r="AH3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39" s="7" t="s">
        <v>142</v>
      </c>
      <c r="AJ3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39" s="2" t="s">
        <v>23</v>
      </c>
      <c r="AL39" s="2" t="s">
        <v>24</v>
      </c>
      <c r="AM3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39" s="7" t="s">
        <v>142</v>
      </c>
      <c r="AO3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39" s="6" t="s">
        <v>63</v>
      </c>
      <c r="AQ39" s="2" t="s">
        <v>41</v>
      </c>
      <c r="AR39" s="1">
        <v>0</v>
      </c>
      <c r="AS39" s="2"/>
      <c r="AT39" s="12">
        <v>-121.48854059721576</v>
      </c>
      <c r="AU39" s="12">
        <v>45.728960654347972</v>
      </c>
    </row>
    <row r="40" spans="1:47" x14ac:dyDescent="0.2">
      <c r="A40" s="1">
        <v>39</v>
      </c>
      <c r="B40" s="2" t="s">
        <v>120</v>
      </c>
      <c r="C40" s="3">
        <v>43395.908599537041</v>
      </c>
      <c r="D40" s="2" t="s">
        <v>17</v>
      </c>
      <c r="E40" s="2" t="s">
        <v>18</v>
      </c>
      <c r="F40" s="2" t="s">
        <v>121</v>
      </c>
      <c r="G40" s="2"/>
      <c r="H40" s="2"/>
      <c r="I40" s="2"/>
      <c r="J40" s="7" t="s">
        <v>420</v>
      </c>
      <c r="K40" s="2" t="s">
        <v>122</v>
      </c>
      <c r="L40" s="2" t="str">
        <f t="shared" si="1"/>
        <v>Crataegus monogyna</v>
      </c>
      <c r="M40" s="11" t="s">
        <v>374</v>
      </c>
      <c r="N40" s="2"/>
      <c r="O40" s="2" t="s">
        <v>43</v>
      </c>
      <c r="P40" s="1">
        <v>4</v>
      </c>
      <c r="Q40" s="2"/>
      <c r="R40" s="2"/>
      <c r="S40" s="2"/>
      <c r="T40" s="1">
        <v>15</v>
      </c>
      <c r="U40" s="1">
        <v>15</v>
      </c>
      <c r="V40" s="1">
        <v>15</v>
      </c>
      <c r="W40" s="1">
        <v>4</v>
      </c>
      <c r="X40" s="7" t="s">
        <v>345</v>
      </c>
      <c r="Y40" s="1">
        <v>15</v>
      </c>
      <c r="Z40" s="2" t="s">
        <v>38</v>
      </c>
      <c r="AA40" s="2" t="s">
        <v>23</v>
      </c>
      <c r="AB40" s="2" t="s">
        <v>24</v>
      </c>
      <c r="AC4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0" s="7" t="s">
        <v>142</v>
      </c>
      <c r="AE4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0" s="2" t="s">
        <v>23</v>
      </c>
      <c r="AG40" s="2" t="s">
        <v>24</v>
      </c>
      <c r="AH4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0" s="7" t="s">
        <v>142</v>
      </c>
      <c r="AJ4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0" s="2" t="s">
        <v>23</v>
      </c>
      <c r="AL40" s="2" t="s">
        <v>24</v>
      </c>
      <c r="AM4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0" s="7" t="s">
        <v>142</v>
      </c>
      <c r="AO4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0" s="6"/>
      <c r="AQ40" s="2" t="s">
        <v>89</v>
      </c>
      <c r="AR40" s="1">
        <v>0</v>
      </c>
      <c r="AS40" s="2"/>
      <c r="AT40" s="12">
        <v>-121.4884036562372</v>
      </c>
      <c r="AU40" s="12">
        <v>45.72889628661634</v>
      </c>
    </row>
    <row r="41" spans="1:47" x14ac:dyDescent="0.2">
      <c r="A41" s="1">
        <v>40</v>
      </c>
      <c r="B41" s="2" t="s">
        <v>123</v>
      </c>
      <c r="C41" s="3">
        <v>43395.908599537041</v>
      </c>
      <c r="D41" s="2" t="s">
        <v>17</v>
      </c>
      <c r="E41" s="2" t="s">
        <v>124</v>
      </c>
      <c r="F41" s="2" t="s">
        <v>125</v>
      </c>
      <c r="G41" s="2"/>
      <c r="H41" s="2"/>
      <c r="I41" s="2"/>
      <c r="J41" s="7" t="s">
        <v>414</v>
      </c>
      <c r="K41" s="2" t="s">
        <v>126</v>
      </c>
      <c r="L41" s="2" t="str">
        <f t="shared" si="1"/>
        <v>Sequoia sempervirens</v>
      </c>
      <c r="M41" s="11" t="s">
        <v>389</v>
      </c>
      <c r="N41" s="2"/>
      <c r="O41" s="2" t="s">
        <v>43</v>
      </c>
      <c r="P41" s="1">
        <v>13</v>
      </c>
      <c r="Q41" s="2"/>
      <c r="R41" s="2"/>
      <c r="S41" s="2"/>
      <c r="T41" s="1">
        <v>18</v>
      </c>
      <c r="U41" s="1">
        <v>18</v>
      </c>
      <c r="V41" s="1">
        <v>15</v>
      </c>
      <c r="W41" s="1">
        <v>3.5</v>
      </c>
      <c r="X41" s="7" t="s">
        <v>345</v>
      </c>
      <c r="Y41" s="1">
        <v>15</v>
      </c>
      <c r="Z41" s="2" t="s">
        <v>38</v>
      </c>
      <c r="AA41" s="2" t="s">
        <v>23</v>
      </c>
      <c r="AB41" s="2" t="s">
        <v>24</v>
      </c>
      <c r="AC4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1" s="7" t="s">
        <v>142</v>
      </c>
      <c r="AE4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1" s="2" t="s">
        <v>23</v>
      </c>
      <c r="AG41" s="2" t="s">
        <v>24</v>
      </c>
      <c r="AH4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1" s="7" t="s">
        <v>142</v>
      </c>
      <c r="AJ4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1" s="2" t="s">
        <v>23</v>
      </c>
      <c r="AL41" s="2" t="s">
        <v>24</v>
      </c>
      <c r="AM4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1" s="7" t="s">
        <v>142</v>
      </c>
      <c r="AO4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1" s="6"/>
      <c r="AQ41" s="2" t="s">
        <v>48</v>
      </c>
      <c r="AR41" s="1">
        <v>0</v>
      </c>
      <c r="AS41" s="2"/>
      <c r="AT41" s="12">
        <v>-121.48135261697708</v>
      </c>
      <c r="AU41" s="12">
        <v>45.72788800026359</v>
      </c>
    </row>
    <row r="42" spans="1:47" x14ac:dyDescent="0.2">
      <c r="A42" s="1">
        <v>41</v>
      </c>
      <c r="B42" s="2" t="s">
        <v>127</v>
      </c>
      <c r="C42" s="3">
        <v>43395.908599537041</v>
      </c>
      <c r="D42" s="2" t="s">
        <v>17</v>
      </c>
      <c r="E42" s="2" t="s">
        <v>124</v>
      </c>
      <c r="F42" s="2" t="s">
        <v>125</v>
      </c>
      <c r="G42" s="2"/>
      <c r="H42" s="2"/>
      <c r="I42" s="2"/>
      <c r="J42" s="7" t="s">
        <v>414</v>
      </c>
      <c r="K42" s="2" t="s">
        <v>126</v>
      </c>
      <c r="L42" s="2" t="str">
        <f t="shared" si="1"/>
        <v>Sequoia sempervirens</v>
      </c>
      <c r="M42" s="11" t="s">
        <v>389</v>
      </c>
      <c r="N42" s="2"/>
      <c r="O42" s="2" t="s">
        <v>43</v>
      </c>
      <c r="P42" s="1">
        <v>18</v>
      </c>
      <c r="Q42" s="2"/>
      <c r="R42" s="2"/>
      <c r="S42" s="2"/>
      <c r="T42" s="1">
        <v>18</v>
      </c>
      <c r="U42" s="1">
        <v>18</v>
      </c>
      <c r="V42" s="1">
        <v>25</v>
      </c>
      <c r="W42" s="1">
        <v>6</v>
      </c>
      <c r="X42" s="7" t="s">
        <v>345</v>
      </c>
      <c r="Y42" s="1">
        <v>25</v>
      </c>
      <c r="Z42" s="2" t="s">
        <v>38</v>
      </c>
      <c r="AA42" s="2" t="s">
        <v>23</v>
      </c>
      <c r="AB42" s="2" t="s">
        <v>24</v>
      </c>
      <c r="AC4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2" s="7" t="s">
        <v>142</v>
      </c>
      <c r="AE4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2" s="2" t="s">
        <v>23</v>
      </c>
      <c r="AG42" s="2" t="s">
        <v>24</v>
      </c>
      <c r="AH4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2" s="7" t="s">
        <v>142</v>
      </c>
      <c r="AJ4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2" s="2" t="s">
        <v>23</v>
      </c>
      <c r="AL42" s="2" t="s">
        <v>24</v>
      </c>
      <c r="AM4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2" s="7" t="s">
        <v>142</v>
      </c>
      <c r="AO4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2" s="6"/>
      <c r="AQ42" s="2" t="s">
        <v>48</v>
      </c>
      <c r="AR42" s="1">
        <v>0</v>
      </c>
      <c r="AS42" s="2"/>
      <c r="AT42" s="12">
        <v>-121.48150774973844</v>
      </c>
      <c r="AU42" s="12">
        <v>45.727920650015811</v>
      </c>
    </row>
    <row r="43" spans="1:47" x14ac:dyDescent="0.2">
      <c r="A43" s="1">
        <v>42</v>
      </c>
      <c r="B43" s="2" t="s">
        <v>128</v>
      </c>
      <c r="C43" s="3">
        <v>43395.908599537041</v>
      </c>
      <c r="D43" s="2" t="s">
        <v>17</v>
      </c>
      <c r="E43" s="2" t="s">
        <v>124</v>
      </c>
      <c r="F43" s="2" t="s">
        <v>129</v>
      </c>
      <c r="G43" s="2"/>
      <c r="H43" s="2"/>
      <c r="I43" s="2"/>
      <c r="J43" s="2" t="s">
        <v>415</v>
      </c>
      <c r="K43" s="2" t="s">
        <v>130</v>
      </c>
      <c r="L43" s="2" t="str">
        <f t="shared" si="1"/>
        <v>Thuja plicata</v>
      </c>
      <c r="M43" s="11" t="s">
        <v>391</v>
      </c>
      <c r="N43" s="2">
        <v>4</v>
      </c>
      <c r="O43" s="2" t="s">
        <v>37</v>
      </c>
      <c r="P43" s="1">
        <v>2</v>
      </c>
      <c r="Q43" s="2"/>
      <c r="R43" s="2"/>
      <c r="S43" s="2"/>
      <c r="T43" s="1">
        <v>4</v>
      </c>
      <c r="U43" s="1">
        <v>5</v>
      </c>
      <c r="V43" s="1">
        <v>10</v>
      </c>
      <c r="W43" s="1">
        <v>0.5</v>
      </c>
      <c r="X43" s="7" t="s">
        <v>345</v>
      </c>
      <c r="Y43" s="1">
        <v>10</v>
      </c>
      <c r="Z43" s="2" t="s">
        <v>38</v>
      </c>
      <c r="AA43" s="2" t="s">
        <v>23</v>
      </c>
      <c r="AB43" s="2" t="s">
        <v>24</v>
      </c>
      <c r="AC4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3" s="7" t="s">
        <v>142</v>
      </c>
      <c r="AE4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3" s="2" t="s">
        <v>23</v>
      </c>
      <c r="AG43" s="2" t="s">
        <v>24</v>
      </c>
      <c r="AH4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3" s="7" t="s">
        <v>142</v>
      </c>
      <c r="AJ4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3" s="2" t="s">
        <v>23</v>
      </c>
      <c r="AL43" s="2" t="s">
        <v>24</v>
      </c>
      <c r="AM4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3" s="7" t="s">
        <v>142</v>
      </c>
      <c r="AO4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3" s="6" t="s">
        <v>131</v>
      </c>
      <c r="AQ43" s="2" t="s">
        <v>41</v>
      </c>
      <c r="AR43" s="1">
        <v>0</v>
      </c>
      <c r="AS43" s="2"/>
      <c r="AT43" s="12">
        <v>-121.4815094996566</v>
      </c>
      <c r="AU43" s="12">
        <v>45.72784516663932</v>
      </c>
    </row>
    <row r="44" spans="1:47" x14ac:dyDescent="0.2">
      <c r="A44" s="1">
        <v>43</v>
      </c>
      <c r="B44" s="2" t="s">
        <v>132</v>
      </c>
      <c r="C44" s="3">
        <v>43395.908599537041</v>
      </c>
      <c r="D44" s="2" t="s">
        <v>17</v>
      </c>
      <c r="E44" s="2" t="s">
        <v>124</v>
      </c>
      <c r="F44" s="2" t="s">
        <v>129</v>
      </c>
      <c r="G44" s="2"/>
      <c r="H44" s="2"/>
      <c r="I44" s="2"/>
      <c r="J44" s="2" t="s">
        <v>415</v>
      </c>
      <c r="K44" s="2" t="s">
        <v>130</v>
      </c>
      <c r="L44" s="2" t="str">
        <f t="shared" si="1"/>
        <v>Thuja plicata</v>
      </c>
      <c r="M44" s="11" t="s">
        <v>391</v>
      </c>
      <c r="N44" s="2">
        <v>4</v>
      </c>
      <c r="O44" s="2" t="s">
        <v>37</v>
      </c>
      <c r="P44" s="1">
        <v>2</v>
      </c>
      <c r="Q44" s="2"/>
      <c r="R44" s="2"/>
      <c r="S44" s="2"/>
      <c r="T44" s="1">
        <v>4</v>
      </c>
      <c r="U44" s="1">
        <v>5</v>
      </c>
      <c r="V44" s="1">
        <v>10</v>
      </c>
      <c r="W44" s="1">
        <v>0.5</v>
      </c>
      <c r="X44" s="7" t="s">
        <v>345</v>
      </c>
      <c r="Y44" s="1">
        <v>10</v>
      </c>
      <c r="Z44" s="2" t="s">
        <v>38</v>
      </c>
      <c r="AA44" s="2" t="s">
        <v>23</v>
      </c>
      <c r="AB44" s="2" t="s">
        <v>24</v>
      </c>
      <c r="AC4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4" s="7" t="s">
        <v>142</v>
      </c>
      <c r="AE4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4" s="2" t="s">
        <v>23</v>
      </c>
      <c r="AG44" s="2" t="s">
        <v>24</v>
      </c>
      <c r="AH4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4" s="7" t="s">
        <v>142</v>
      </c>
      <c r="AJ4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4" s="2" t="s">
        <v>23</v>
      </c>
      <c r="AL44" s="2" t="s">
        <v>24</v>
      </c>
      <c r="AM4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4" s="7" t="s">
        <v>142</v>
      </c>
      <c r="AO4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4" s="6" t="s">
        <v>131</v>
      </c>
      <c r="AQ44" s="2" t="s">
        <v>41</v>
      </c>
      <c r="AR44" s="1">
        <v>0</v>
      </c>
      <c r="AS44" s="2"/>
      <c r="AT44" s="12">
        <v>-121.48153326638408</v>
      </c>
      <c r="AU44" s="12">
        <v>45.727789616949522</v>
      </c>
    </row>
    <row r="45" spans="1:47" x14ac:dyDescent="0.2">
      <c r="A45" s="1">
        <v>44</v>
      </c>
      <c r="B45" s="2" t="s">
        <v>133</v>
      </c>
      <c r="C45" s="3">
        <v>43395.723807870374</v>
      </c>
      <c r="D45" s="2" t="s">
        <v>134</v>
      </c>
      <c r="E45" s="2" t="s">
        <v>18</v>
      </c>
      <c r="F45" s="2" t="s">
        <v>135</v>
      </c>
      <c r="G45" s="2"/>
      <c r="H45" s="2"/>
      <c r="I45" s="2"/>
      <c r="J45" s="2" t="s">
        <v>408</v>
      </c>
      <c r="K45" s="2" t="s">
        <v>136</v>
      </c>
      <c r="L45" s="2" t="str">
        <f t="shared" si="1"/>
        <v>Quercus rubra</v>
      </c>
      <c r="M45" s="11" t="s">
        <v>388</v>
      </c>
      <c r="N45" s="2"/>
      <c r="O45" s="2" t="s">
        <v>21</v>
      </c>
      <c r="P45" s="1">
        <v>32</v>
      </c>
      <c r="Q45" s="2"/>
      <c r="R45" s="2"/>
      <c r="S45" s="2"/>
      <c r="T45" s="1">
        <v>38</v>
      </c>
      <c r="U45" s="1">
        <v>52</v>
      </c>
      <c r="V45" s="1">
        <v>58</v>
      </c>
      <c r="W45" s="1">
        <v>20</v>
      </c>
      <c r="X45" s="7" t="s">
        <v>346</v>
      </c>
      <c r="Y45" s="1">
        <v>58</v>
      </c>
      <c r="Z45" s="2" t="s">
        <v>38</v>
      </c>
      <c r="AA45" s="2" t="s">
        <v>28</v>
      </c>
      <c r="AB45" s="2" t="s">
        <v>39</v>
      </c>
      <c r="AC4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5" s="2" t="s">
        <v>137</v>
      </c>
      <c r="AE4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5" s="2" t="s">
        <v>23</v>
      </c>
      <c r="AG45" s="2" t="s">
        <v>39</v>
      </c>
      <c r="AH4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5" s="2" t="s">
        <v>138</v>
      </c>
      <c r="AJ4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5" s="2" t="s">
        <v>28</v>
      </c>
      <c r="AL45" s="2" t="s">
        <v>39</v>
      </c>
      <c r="AM4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5" s="2" t="s">
        <v>138</v>
      </c>
      <c r="AO4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5" s="6" t="s">
        <v>139</v>
      </c>
      <c r="AQ45" s="2" t="s">
        <v>48</v>
      </c>
      <c r="AR45" s="1">
        <v>0</v>
      </c>
      <c r="AS45" s="2"/>
      <c r="AT45" s="12">
        <v>-121.48682487521019</v>
      </c>
      <c r="AU45" s="12">
        <v>45.728842256116558</v>
      </c>
    </row>
    <row r="46" spans="1:47" x14ac:dyDescent="0.2">
      <c r="A46" s="1">
        <v>45</v>
      </c>
      <c r="B46" s="2" t="s">
        <v>140</v>
      </c>
      <c r="C46" s="3">
        <v>43395.734953703701</v>
      </c>
      <c r="D46" s="2" t="s">
        <v>134</v>
      </c>
      <c r="E46" s="2" t="s">
        <v>18</v>
      </c>
      <c r="F46" s="2" t="s">
        <v>141</v>
      </c>
      <c r="G46" s="2"/>
      <c r="H46" s="2"/>
      <c r="I46" s="2"/>
      <c r="J46" s="7" t="s">
        <v>405</v>
      </c>
      <c r="K46" s="2" t="s">
        <v>71</v>
      </c>
      <c r="L46" s="2" t="str">
        <f t="shared" si="1"/>
        <v>Acer macrophyllum</v>
      </c>
      <c r="M46" s="11" t="s">
        <v>365</v>
      </c>
      <c r="N46" s="2"/>
      <c r="O46" s="2" t="s">
        <v>21</v>
      </c>
      <c r="P46" s="1">
        <v>24</v>
      </c>
      <c r="Q46" s="2"/>
      <c r="R46" s="2"/>
      <c r="S46" s="2"/>
      <c r="T46" s="1">
        <v>46</v>
      </c>
      <c r="U46" s="1">
        <v>38</v>
      </c>
      <c r="V46" s="1">
        <v>55</v>
      </c>
      <c r="W46" s="1">
        <v>20</v>
      </c>
      <c r="X46" s="7" t="s">
        <v>346</v>
      </c>
      <c r="Y46" s="1">
        <v>55</v>
      </c>
      <c r="Z46" s="2" t="s">
        <v>38</v>
      </c>
      <c r="AA46" s="2" t="s">
        <v>28</v>
      </c>
      <c r="AB46" s="2" t="s">
        <v>39</v>
      </c>
      <c r="AC4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6" s="7" t="s">
        <v>138</v>
      </c>
      <c r="AE4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6" s="2" t="s">
        <v>52</v>
      </c>
      <c r="AG46" s="2" t="s">
        <v>24</v>
      </c>
      <c r="AH4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Somewhat likely</v>
      </c>
      <c r="AI46" s="2" t="s">
        <v>138</v>
      </c>
      <c r="AJ4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Moderate</v>
      </c>
      <c r="AK46" s="2" t="s">
        <v>23</v>
      </c>
      <c r="AL46" s="2" t="s">
        <v>39</v>
      </c>
      <c r="AM4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6" s="2" t="s">
        <v>138</v>
      </c>
      <c r="AO4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6" s="6" t="s">
        <v>143</v>
      </c>
      <c r="AQ46" s="2" t="s">
        <v>144</v>
      </c>
      <c r="AR46" s="1">
        <v>0</v>
      </c>
      <c r="AS46" s="2"/>
      <c r="AT46" s="12">
        <v>-121.48680986436179</v>
      </c>
      <c r="AU46" s="12">
        <v>45.728957544697472</v>
      </c>
    </row>
    <row r="47" spans="1:47" x14ac:dyDescent="0.2">
      <c r="A47" s="1">
        <v>46</v>
      </c>
      <c r="B47" s="2" t="s">
        <v>145</v>
      </c>
      <c r="C47" s="3">
        <v>43395.738587962966</v>
      </c>
      <c r="D47" s="2" t="s">
        <v>134</v>
      </c>
      <c r="E47" s="2" t="s">
        <v>18</v>
      </c>
      <c r="F47" s="2" t="s">
        <v>141</v>
      </c>
      <c r="G47" s="2"/>
      <c r="H47" s="2"/>
      <c r="I47" s="2"/>
      <c r="J47" s="2" t="s">
        <v>343</v>
      </c>
      <c r="K47" s="7" t="s">
        <v>344</v>
      </c>
      <c r="L47" s="2" t="str">
        <f t="shared" si="1"/>
        <v>Gleditsia triacanthos</v>
      </c>
      <c r="M47" s="11" t="s">
        <v>376</v>
      </c>
      <c r="N47" s="2"/>
      <c r="O47" s="2" t="s">
        <v>43</v>
      </c>
      <c r="P47" s="1">
        <v>24</v>
      </c>
      <c r="Q47" s="2"/>
      <c r="R47" s="2"/>
      <c r="S47" s="2"/>
      <c r="T47" s="1">
        <v>30</v>
      </c>
      <c r="U47" s="1">
        <v>32</v>
      </c>
      <c r="V47" s="1">
        <v>40</v>
      </c>
      <c r="W47" s="1">
        <v>20</v>
      </c>
      <c r="X47" s="7" t="s">
        <v>346</v>
      </c>
      <c r="Y47" s="1">
        <v>40</v>
      </c>
      <c r="Z47" s="2" t="s">
        <v>22</v>
      </c>
      <c r="AA47" s="2" t="s">
        <v>23</v>
      </c>
      <c r="AB47" s="2" t="s">
        <v>39</v>
      </c>
      <c r="AC4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7" s="2" t="s">
        <v>142</v>
      </c>
      <c r="AE4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7" s="2" t="s">
        <v>23</v>
      </c>
      <c r="AG47" s="2" t="s">
        <v>24</v>
      </c>
      <c r="AH4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7" s="2" t="s">
        <v>138</v>
      </c>
      <c r="AJ4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7" s="2" t="s">
        <v>23</v>
      </c>
      <c r="AL47" s="2" t="s">
        <v>24</v>
      </c>
      <c r="AM4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7" s="2" t="s">
        <v>138</v>
      </c>
      <c r="AO4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7" s="6"/>
      <c r="AQ47" s="2" t="s">
        <v>48</v>
      </c>
      <c r="AR47" s="1">
        <v>0</v>
      </c>
      <c r="AS47" s="2"/>
      <c r="AT47" s="12">
        <v>-121.48694646218389</v>
      </c>
      <c r="AU47" s="12">
        <v>45.728971169718641</v>
      </c>
    </row>
    <row r="48" spans="1:47" x14ac:dyDescent="0.2">
      <c r="A48" s="1">
        <v>47</v>
      </c>
      <c r="B48" s="2" t="s">
        <v>146</v>
      </c>
      <c r="C48" s="3">
        <v>43395.741331018522</v>
      </c>
      <c r="D48" s="2" t="s">
        <v>134</v>
      </c>
      <c r="E48" s="2" t="s">
        <v>18</v>
      </c>
      <c r="F48" s="2" t="s">
        <v>147</v>
      </c>
      <c r="G48" s="2"/>
      <c r="H48" s="2"/>
      <c r="I48" s="2"/>
      <c r="J48" s="7" t="s">
        <v>418</v>
      </c>
      <c r="K48" s="7" t="s">
        <v>55</v>
      </c>
      <c r="L48" s="2" t="str">
        <f t="shared" si="1"/>
        <v>Pseudotsuga menziesii</v>
      </c>
      <c r="M48" s="11" t="s">
        <v>386</v>
      </c>
      <c r="N48" s="2"/>
      <c r="O48" s="2" t="s">
        <v>21</v>
      </c>
      <c r="P48" s="1">
        <v>49</v>
      </c>
      <c r="Q48" s="2"/>
      <c r="R48" s="2"/>
      <c r="S48" s="2"/>
      <c r="T48" s="1">
        <v>52</v>
      </c>
      <c r="U48" s="1">
        <v>60</v>
      </c>
      <c r="V48" s="1">
        <v>107</v>
      </c>
      <c r="W48" s="1">
        <v>60</v>
      </c>
      <c r="X48" s="7" t="s">
        <v>347</v>
      </c>
      <c r="Y48" s="1">
        <v>107</v>
      </c>
      <c r="Z48" s="2" t="s">
        <v>38</v>
      </c>
      <c r="AA48" s="2" t="s">
        <v>52</v>
      </c>
      <c r="AB48" s="2" t="s">
        <v>24</v>
      </c>
      <c r="AC4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Somewhat likely</v>
      </c>
      <c r="AD48" s="2" t="s">
        <v>138</v>
      </c>
      <c r="AE4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Moderate</v>
      </c>
      <c r="AF48" s="2" t="s">
        <v>28</v>
      </c>
      <c r="AG48" s="2" t="s">
        <v>57</v>
      </c>
      <c r="AH4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Somewhat likely</v>
      </c>
      <c r="AI48" s="2" t="s">
        <v>138</v>
      </c>
      <c r="AJ4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Moderate</v>
      </c>
      <c r="AK48" s="2" t="s">
        <v>28</v>
      </c>
      <c r="AL48" s="2" t="s">
        <v>57</v>
      </c>
      <c r="AM4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Somewhat likely</v>
      </c>
      <c r="AN48" s="2" t="s">
        <v>138</v>
      </c>
      <c r="AO4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Moderate</v>
      </c>
      <c r="AP48" s="6" t="s">
        <v>148</v>
      </c>
      <c r="AQ48" s="2" t="s">
        <v>144</v>
      </c>
      <c r="AR48" s="1">
        <v>0</v>
      </c>
      <c r="AS48" s="2"/>
      <c r="AT48" s="12">
        <v>-121.48710557717692</v>
      </c>
      <c r="AU48" s="12">
        <v>45.729060256506664</v>
      </c>
    </row>
    <row r="49" spans="1:47" x14ac:dyDescent="0.2">
      <c r="A49" s="1">
        <v>48</v>
      </c>
      <c r="B49" s="2" t="s">
        <v>149</v>
      </c>
      <c r="C49" s="3">
        <v>43395.745451388888</v>
      </c>
      <c r="D49" s="2" t="s">
        <v>134</v>
      </c>
      <c r="E49" s="2" t="s">
        <v>18</v>
      </c>
      <c r="F49" s="2" t="s">
        <v>150</v>
      </c>
      <c r="G49" s="2"/>
      <c r="H49" s="2"/>
      <c r="I49" s="2"/>
      <c r="J49" s="7" t="s">
        <v>418</v>
      </c>
      <c r="K49" s="7" t="s">
        <v>55</v>
      </c>
      <c r="L49" s="2" t="str">
        <f t="shared" si="1"/>
        <v>Pseudotsuga menziesii</v>
      </c>
      <c r="M49" s="11" t="s">
        <v>386</v>
      </c>
      <c r="N49" s="2"/>
      <c r="O49" s="2" t="s">
        <v>21</v>
      </c>
      <c r="P49" s="1">
        <v>44</v>
      </c>
      <c r="Q49" s="2"/>
      <c r="R49" s="2"/>
      <c r="S49" s="2"/>
      <c r="T49" s="1">
        <v>42</v>
      </c>
      <c r="U49" s="1">
        <v>38</v>
      </c>
      <c r="V49" s="1">
        <v>118</v>
      </c>
      <c r="W49" s="1">
        <v>30</v>
      </c>
      <c r="X49" s="7" t="s">
        <v>345</v>
      </c>
      <c r="Y49" s="1">
        <v>118</v>
      </c>
      <c r="Z49" s="2" t="s">
        <v>151</v>
      </c>
      <c r="AA49" s="2" t="s">
        <v>23</v>
      </c>
      <c r="AB49" s="2" t="s">
        <v>24</v>
      </c>
      <c r="AC4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49" s="2" t="s">
        <v>138</v>
      </c>
      <c r="AE4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49" s="2" t="s">
        <v>23</v>
      </c>
      <c r="AG49" s="2" t="s">
        <v>57</v>
      </c>
      <c r="AH4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49" s="2" t="s">
        <v>138</v>
      </c>
      <c r="AJ4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49" s="2" t="s">
        <v>23</v>
      </c>
      <c r="AL49" s="2" t="s">
        <v>57</v>
      </c>
      <c r="AM4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49" s="2" t="s">
        <v>138</v>
      </c>
      <c r="AO4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49" s="6" t="s">
        <v>152</v>
      </c>
      <c r="AQ49" s="2" t="s">
        <v>48</v>
      </c>
      <c r="AR49" s="1">
        <v>0</v>
      </c>
      <c r="AS49" s="2"/>
      <c r="AT49" s="12">
        <v>-121.48742080409494</v>
      </c>
      <c r="AU49" s="12">
        <v>45.728900948275346</v>
      </c>
    </row>
    <row r="50" spans="1:47" x14ac:dyDescent="0.2">
      <c r="A50" s="1">
        <v>49</v>
      </c>
      <c r="B50" s="2" t="s">
        <v>153</v>
      </c>
      <c r="C50" s="3">
        <v>43395.750532407408</v>
      </c>
      <c r="D50" s="2" t="s">
        <v>134</v>
      </c>
      <c r="E50" s="2" t="s">
        <v>18</v>
      </c>
      <c r="F50" s="2" t="s">
        <v>154</v>
      </c>
      <c r="G50" s="2"/>
      <c r="H50" s="2"/>
      <c r="I50" s="2"/>
      <c r="J50" s="2" t="s">
        <v>409</v>
      </c>
      <c r="K50" s="7" t="s">
        <v>353</v>
      </c>
      <c r="L50" s="2" t="str">
        <f t="shared" si="1"/>
        <v>Platanus x acerifolia</v>
      </c>
      <c r="M50" s="11" t="s">
        <v>383</v>
      </c>
      <c r="N50" s="2"/>
      <c r="O50" s="2" t="s">
        <v>43</v>
      </c>
      <c r="P50" s="1">
        <v>34</v>
      </c>
      <c r="Q50" s="2"/>
      <c r="R50" s="2"/>
      <c r="S50" s="2"/>
      <c r="T50" s="1">
        <v>61</v>
      </c>
      <c r="U50" s="1">
        <v>58</v>
      </c>
      <c r="V50" s="1">
        <v>52</v>
      </c>
      <c r="W50" s="1">
        <v>12</v>
      </c>
      <c r="X50" s="7" t="s">
        <v>345</v>
      </c>
      <c r="Y50" s="1">
        <v>52</v>
      </c>
      <c r="Z50" s="2" t="s">
        <v>151</v>
      </c>
      <c r="AA50" s="2" t="s">
        <v>23</v>
      </c>
      <c r="AB50" s="2" t="s">
        <v>24</v>
      </c>
      <c r="AC5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0" s="2" t="s">
        <v>138</v>
      </c>
      <c r="AE5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0" s="2" t="s">
        <v>23</v>
      </c>
      <c r="AG50" s="2" t="s">
        <v>24</v>
      </c>
      <c r="AH5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0" s="2" t="s">
        <v>138</v>
      </c>
      <c r="AJ5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0" s="2" t="s">
        <v>23</v>
      </c>
      <c r="AL50" s="2" t="s">
        <v>24</v>
      </c>
      <c r="AM5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0" s="2" t="s">
        <v>138</v>
      </c>
      <c r="AO5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0" s="6" t="s">
        <v>155</v>
      </c>
      <c r="AQ50" s="2" t="s">
        <v>48</v>
      </c>
      <c r="AR50" s="1">
        <v>0</v>
      </c>
      <c r="AS50" s="2"/>
      <c r="AT50" s="12">
        <v>-121.48759192686835</v>
      </c>
      <c r="AU50" s="12">
        <v>45.729008900625701</v>
      </c>
    </row>
    <row r="51" spans="1:47" x14ac:dyDescent="0.2">
      <c r="A51" s="1">
        <v>50</v>
      </c>
      <c r="B51" s="2" t="s">
        <v>156</v>
      </c>
      <c r="C51" s="3">
        <v>43395.750532407408</v>
      </c>
      <c r="D51" s="2" t="s">
        <v>134</v>
      </c>
      <c r="E51" s="2" t="s">
        <v>18</v>
      </c>
      <c r="F51" s="2" t="s">
        <v>154</v>
      </c>
      <c r="G51" s="2"/>
      <c r="H51" s="2"/>
      <c r="I51" s="2"/>
      <c r="J51" s="2" t="s">
        <v>408</v>
      </c>
      <c r="K51" s="2" t="s">
        <v>136</v>
      </c>
      <c r="L51" s="2" t="str">
        <f t="shared" si="1"/>
        <v>Quercus rubra</v>
      </c>
      <c r="M51" s="11" t="s">
        <v>388</v>
      </c>
      <c r="N51" s="2"/>
      <c r="O51" s="2" t="s">
        <v>21</v>
      </c>
      <c r="P51" s="1">
        <v>34</v>
      </c>
      <c r="Q51" s="2"/>
      <c r="R51" s="2"/>
      <c r="S51" s="2"/>
      <c r="T51" s="1">
        <v>46</v>
      </c>
      <c r="U51" s="1">
        <v>52</v>
      </c>
      <c r="V51" s="1">
        <v>52</v>
      </c>
      <c r="W51" s="1">
        <v>20</v>
      </c>
      <c r="X51" s="7" t="s">
        <v>345</v>
      </c>
      <c r="Y51" s="1">
        <v>52</v>
      </c>
      <c r="Z51" s="2" t="s">
        <v>151</v>
      </c>
      <c r="AA51" s="2" t="s">
        <v>28</v>
      </c>
      <c r="AB51" s="2" t="s">
        <v>24</v>
      </c>
      <c r="AC5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1" s="2" t="s">
        <v>137</v>
      </c>
      <c r="AE5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1" s="2" t="s">
        <v>23</v>
      </c>
      <c r="AG51" s="2" t="s">
        <v>24</v>
      </c>
      <c r="AH5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1" s="2" t="s">
        <v>138</v>
      </c>
      <c r="AJ5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1" s="2" t="s">
        <v>23</v>
      </c>
      <c r="AL51" s="2" t="s">
        <v>24</v>
      </c>
      <c r="AM5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1" s="2" t="s">
        <v>138</v>
      </c>
      <c r="AO5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1" s="6" t="s">
        <v>157</v>
      </c>
      <c r="AQ51" s="2" t="s">
        <v>144</v>
      </c>
      <c r="AR51" s="1">
        <v>0</v>
      </c>
      <c r="AS51" s="2"/>
      <c r="AT51" s="12">
        <v>-121.48780413319299</v>
      </c>
      <c r="AU51" s="12">
        <v>45.72895686683249</v>
      </c>
    </row>
    <row r="52" spans="1:47" x14ac:dyDescent="0.2">
      <c r="A52" s="1">
        <v>51</v>
      </c>
      <c r="B52" s="2" t="s">
        <v>158</v>
      </c>
      <c r="C52" s="3">
        <v>43395.767453703702</v>
      </c>
      <c r="D52" s="2" t="s">
        <v>134</v>
      </c>
      <c r="E52" s="2" t="s">
        <v>18</v>
      </c>
      <c r="F52" s="2" t="s">
        <v>159</v>
      </c>
      <c r="G52" s="2"/>
      <c r="H52" s="2"/>
      <c r="I52" s="2"/>
      <c r="J52" s="2" t="s">
        <v>343</v>
      </c>
      <c r="K52" s="7" t="s">
        <v>344</v>
      </c>
      <c r="L52" s="2" t="str">
        <f t="shared" si="1"/>
        <v>Gleditsia triacanthos</v>
      </c>
      <c r="M52" s="11" t="s">
        <v>376</v>
      </c>
      <c r="N52" s="2"/>
      <c r="O52" s="2" t="s">
        <v>43</v>
      </c>
      <c r="P52" s="1">
        <v>19</v>
      </c>
      <c r="Q52" s="2"/>
      <c r="R52" s="2"/>
      <c r="S52" s="2"/>
      <c r="T52" s="1">
        <v>44</v>
      </c>
      <c r="U52" s="1">
        <v>32</v>
      </c>
      <c r="V52" s="1">
        <v>45</v>
      </c>
      <c r="W52" s="1">
        <v>25</v>
      </c>
      <c r="X52" s="7" t="s">
        <v>346</v>
      </c>
      <c r="Y52" s="1">
        <v>45</v>
      </c>
      <c r="Z52" s="2" t="s">
        <v>22</v>
      </c>
      <c r="AA52" s="2" t="s">
        <v>28</v>
      </c>
      <c r="AB52" s="2" t="s">
        <v>39</v>
      </c>
      <c r="AC5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2" s="2" t="s">
        <v>137</v>
      </c>
      <c r="AE5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2" s="2" t="s">
        <v>23</v>
      </c>
      <c r="AG52" s="2" t="s">
        <v>24</v>
      </c>
      <c r="AH5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2" s="2" t="s">
        <v>138</v>
      </c>
      <c r="AJ5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2" s="2" t="s">
        <v>23</v>
      </c>
      <c r="AL52" s="2" t="s">
        <v>24</v>
      </c>
      <c r="AM5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2" s="2" t="s">
        <v>138</v>
      </c>
      <c r="AO5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2" s="6"/>
      <c r="AQ52" s="2" t="s">
        <v>48</v>
      </c>
      <c r="AR52" s="1">
        <v>0</v>
      </c>
      <c r="AS52" s="2"/>
      <c r="AT52" s="12">
        <v>-121.48804948375835</v>
      </c>
      <c r="AU52" s="12">
        <v>45.728984049775221</v>
      </c>
    </row>
    <row r="53" spans="1:47" x14ac:dyDescent="0.2">
      <c r="A53" s="1">
        <v>52</v>
      </c>
      <c r="B53" s="2" t="s">
        <v>160</v>
      </c>
      <c r="C53" s="3">
        <v>43395.767453703702</v>
      </c>
      <c r="D53" s="2" t="s">
        <v>134</v>
      </c>
      <c r="E53" s="2" t="s">
        <v>18</v>
      </c>
      <c r="F53" s="2" t="s">
        <v>159</v>
      </c>
      <c r="G53" s="2"/>
      <c r="H53" s="2"/>
      <c r="I53" s="2"/>
      <c r="J53" s="2" t="s">
        <v>410</v>
      </c>
      <c r="K53" s="2" t="s">
        <v>161</v>
      </c>
      <c r="L53" s="2" t="str">
        <f t="shared" si="1"/>
        <v>Prunus serrulata</v>
      </c>
      <c r="M53" s="11" t="s">
        <v>384</v>
      </c>
      <c r="N53" s="2"/>
      <c r="O53" s="2" t="s">
        <v>43</v>
      </c>
      <c r="P53" s="1">
        <v>7</v>
      </c>
      <c r="Q53" s="1">
        <v>7</v>
      </c>
      <c r="R53" s="1">
        <v>7</v>
      </c>
      <c r="S53" s="2"/>
      <c r="T53" s="1">
        <v>18</v>
      </c>
      <c r="U53" s="1">
        <v>15</v>
      </c>
      <c r="V53" s="1">
        <v>18</v>
      </c>
      <c r="W53" s="1">
        <v>8</v>
      </c>
      <c r="X53" s="7" t="s">
        <v>345</v>
      </c>
      <c r="Y53" s="1">
        <v>18</v>
      </c>
      <c r="Z53" s="2" t="s">
        <v>38</v>
      </c>
      <c r="AA53" s="2" t="s">
        <v>23</v>
      </c>
      <c r="AB53" s="2" t="s">
        <v>44</v>
      </c>
      <c r="AC5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3" s="2" t="s">
        <v>142</v>
      </c>
      <c r="AE5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3" s="2" t="s">
        <v>23</v>
      </c>
      <c r="AG53" s="2" t="s">
        <v>39</v>
      </c>
      <c r="AH5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3" s="2" t="s">
        <v>137</v>
      </c>
      <c r="AJ5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3" s="2" t="s">
        <v>23</v>
      </c>
      <c r="AL53" s="2" t="s">
        <v>39</v>
      </c>
      <c r="AM5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3" s="2" t="s">
        <v>137</v>
      </c>
      <c r="AO5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3" s="6"/>
      <c r="AQ53" s="2" t="s">
        <v>48</v>
      </c>
      <c r="AR53" s="1">
        <v>0</v>
      </c>
      <c r="AS53" s="2"/>
      <c r="AT53" s="12">
        <v>-121.48789764691574</v>
      </c>
      <c r="AU53" s="12">
        <v>45.728909487124277</v>
      </c>
    </row>
    <row r="54" spans="1:47" x14ac:dyDescent="0.2">
      <c r="A54" s="1">
        <v>53</v>
      </c>
      <c r="B54" s="2" t="s">
        <v>162</v>
      </c>
      <c r="C54" s="3">
        <v>43395.767453703702</v>
      </c>
      <c r="D54" s="2" t="s">
        <v>134</v>
      </c>
      <c r="E54" s="2" t="s">
        <v>18</v>
      </c>
      <c r="F54" s="2" t="s">
        <v>163</v>
      </c>
      <c r="G54" s="2"/>
      <c r="H54" s="2"/>
      <c r="I54" s="2"/>
      <c r="J54" s="2" t="s">
        <v>410</v>
      </c>
      <c r="K54" s="7" t="s">
        <v>161</v>
      </c>
      <c r="L54" s="2" t="str">
        <f t="shared" si="1"/>
        <v>Prunus serrulata</v>
      </c>
      <c r="M54" s="11" t="s">
        <v>384</v>
      </c>
      <c r="N54" s="2"/>
      <c r="O54" s="2" t="s">
        <v>21</v>
      </c>
      <c r="P54" s="1">
        <v>24</v>
      </c>
      <c r="Q54" s="2"/>
      <c r="R54" s="2"/>
      <c r="S54" s="2"/>
      <c r="T54" s="1">
        <v>37</v>
      </c>
      <c r="U54" s="1">
        <v>42</v>
      </c>
      <c r="V54" s="1">
        <v>24</v>
      </c>
      <c r="W54" s="1">
        <v>12</v>
      </c>
      <c r="X54" s="7" t="s">
        <v>345</v>
      </c>
      <c r="Y54" s="1">
        <v>24</v>
      </c>
      <c r="Z54" s="2" t="s">
        <v>151</v>
      </c>
      <c r="AA54" s="2" t="s">
        <v>23</v>
      </c>
      <c r="AB54" s="2" t="s">
        <v>39</v>
      </c>
      <c r="AC5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4" s="2" t="s">
        <v>137</v>
      </c>
      <c r="AE5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4" s="2" t="s">
        <v>23</v>
      </c>
      <c r="AG54" s="2" t="s">
        <v>39</v>
      </c>
      <c r="AH5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4" s="2" t="s">
        <v>137</v>
      </c>
      <c r="AJ5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4" s="2" t="s">
        <v>23</v>
      </c>
      <c r="AL54" s="2" t="s">
        <v>39</v>
      </c>
      <c r="AM5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4" s="2" t="s">
        <v>137</v>
      </c>
      <c r="AO5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4" s="6" t="s">
        <v>164</v>
      </c>
      <c r="AQ54" s="2" t="s">
        <v>41</v>
      </c>
      <c r="AR54" s="1">
        <v>0</v>
      </c>
      <c r="AS54" s="2"/>
      <c r="AT54" s="12">
        <v>-121.48752063836406</v>
      </c>
      <c r="AU54" s="12">
        <v>45.729115367864821</v>
      </c>
    </row>
    <row r="55" spans="1:47" x14ac:dyDescent="0.2">
      <c r="A55" s="1">
        <v>54</v>
      </c>
      <c r="B55" s="2" t="s">
        <v>165</v>
      </c>
      <c r="C55" s="3">
        <v>43395.779189814813</v>
      </c>
      <c r="D55" s="2" t="s">
        <v>134</v>
      </c>
      <c r="E55" s="2" t="s">
        <v>18</v>
      </c>
      <c r="F55" s="2" t="s">
        <v>163</v>
      </c>
      <c r="G55" s="2"/>
      <c r="H55" s="2"/>
      <c r="I55" s="2"/>
      <c r="J55" s="2" t="s">
        <v>421</v>
      </c>
      <c r="K55" s="2" t="s">
        <v>166</v>
      </c>
      <c r="L55" s="2" t="str">
        <f t="shared" si="1"/>
        <v>Cedrus atlantica</v>
      </c>
      <c r="M55" s="11" t="s">
        <v>371</v>
      </c>
      <c r="N55" s="2"/>
      <c r="O55" s="2" t="s">
        <v>43</v>
      </c>
      <c r="P55" s="1">
        <v>25</v>
      </c>
      <c r="Q55" s="2"/>
      <c r="R55" s="2"/>
      <c r="S55" s="2"/>
      <c r="T55" s="1">
        <v>44</v>
      </c>
      <c r="U55" s="1">
        <v>45</v>
      </c>
      <c r="V55" s="1">
        <v>55</v>
      </c>
      <c r="W55" s="1">
        <v>20</v>
      </c>
      <c r="X55" s="7" t="s">
        <v>348</v>
      </c>
      <c r="Y55" s="1">
        <v>55</v>
      </c>
      <c r="Z55" s="2" t="s">
        <v>27</v>
      </c>
      <c r="AA55" s="2" t="s">
        <v>28</v>
      </c>
      <c r="AB55" s="2" t="s">
        <v>24</v>
      </c>
      <c r="AC5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5" s="2" t="s">
        <v>137</v>
      </c>
      <c r="AE5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5" s="2" t="s">
        <v>23</v>
      </c>
      <c r="AG55" s="2" t="s">
        <v>24</v>
      </c>
      <c r="AH5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5" s="2" t="s">
        <v>138</v>
      </c>
      <c r="AJ5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5" s="2" t="s">
        <v>23</v>
      </c>
      <c r="AL55" s="2" t="s">
        <v>24</v>
      </c>
      <c r="AM5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5" s="2" t="s">
        <v>138</v>
      </c>
      <c r="AO5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5" s="6" t="s">
        <v>167</v>
      </c>
      <c r="AQ55" s="2" t="s">
        <v>48</v>
      </c>
      <c r="AR55" s="1">
        <v>0</v>
      </c>
      <c r="AS55" s="2"/>
      <c r="AT55" s="12">
        <v>-121.48756381498987</v>
      </c>
      <c r="AU55" s="12">
        <v>45.729208749847686</v>
      </c>
    </row>
    <row r="56" spans="1:47" x14ac:dyDescent="0.2">
      <c r="A56" s="1">
        <v>55</v>
      </c>
      <c r="B56" s="2" t="s">
        <v>168</v>
      </c>
      <c r="C56" s="3">
        <v>43395.723807870374</v>
      </c>
      <c r="D56" s="2" t="s">
        <v>134</v>
      </c>
      <c r="E56" s="2" t="s">
        <v>18</v>
      </c>
      <c r="F56" s="2" t="s">
        <v>169</v>
      </c>
      <c r="G56" s="2"/>
      <c r="H56" s="2"/>
      <c r="I56" s="2"/>
      <c r="J56" s="2" t="s">
        <v>408</v>
      </c>
      <c r="K56" s="2" t="s">
        <v>136</v>
      </c>
      <c r="L56" s="2" t="str">
        <f t="shared" si="1"/>
        <v>Quercus rubra</v>
      </c>
      <c r="M56" s="11" t="s">
        <v>388</v>
      </c>
      <c r="N56" s="2"/>
      <c r="O56" s="2" t="s">
        <v>21</v>
      </c>
      <c r="P56" s="1">
        <v>29</v>
      </c>
      <c r="Q56" s="2"/>
      <c r="R56" s="2"/>
      <c r="S56" s="2"/>
      <c r="T56" s="1">
        <v>78</v>
      </c>
      <c r="U56" s="1">
        <v>68</v>
      </c>
      <c r="V56" s="1">
        <v>58</v>
      </c>
      <c r="W56" s="1">
        <v>18</v>
      </c>
      <c r="X56" s="7" t="s">
        <v>345</v>
      </c>
      <c r="Y56" s="1">
        <v>58</v>
      </c>
      <c r="Z56" s="2" t="s">
        <v>151</v>
      </c>
      <c r="AA56" s="2" t="s">
        <v>52</v>
      </c>
      <c r="AB56" s="2" t="s">
        <v>24</v>
      </c>
      <c r="AC5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Somewhat likely</v>
      </c>
      <c r="AD56" s="2" t="s">
        <v>138</v>
      </c>
      <c r="AE5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Moderate</v>
      </c>
      <c r="AF56" s="2" t="s">
        <v>23</v>
      </c>
      <c r="AG56" s="2" t="s">
        <v>57</v>
      </c>
      <c r="AH5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6" s="2" t="s">
        <v>138</v>
      </c>
      <c r="AJ5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6" s="2" t="s">
        <v>23</v>
      </c>
      <c r="AL56" s="2" t="s">
        <v>57</v>
      </c>
      <c r="AM5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6" s="2" t="s">
        <v>138</v>
      </c>
      <c r="AO5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6" s="6" t="s">
        <v>170</v>
      </c>
      <c r="AQ56" s="2" t="s">
        <v>48</v>
      </c>
      <c r="AR56" s="1">
        <v>0</v>
      </c>
      <c r="AS56" s="2"/>
      <c r="AT56" s="12">
        <v>-121.48774056121695</v>
      </c>
      <c r="AU56" s="12">
        <v>45.729133700263219</v>
      </c>
    </row>
    <row r="57" spans="1:47" x14ac:dyDescent="0.2">
      <c r="A57" s="1">
        <v>56</v>
      </c>
      <c r="B57" s="2" t="s">
        <v>171</v>
      </c>
      <c r="C57" s="3">
        <v>43395.793136574073</v>
      </c>
      <c r="D57" s="2" t="s">
        <v>134</v>
      </c>
      <c r="E57" s="2" t="s">
        <v>18</v>
      </c>
      <c r="F57" s="2" t="s">
        <v>169</v>
      </c>
      <c r="G57" s="2"/>
      <c r="H57" s="2"/>
      <c r="I57" s="2"/>
      <c r="J57" s="2" t="s">
        <v>408</v>
      </c>
      <c r="K57" s="2" t="s">
        <v>136</v>
      </c>
      <c r="L57" s="2" t="str">
        <f t="shared" si="1"/>
        <v>Quercus rubra</v>
      </c>
      <c r="M57" s="11" t="s">
        <v>388</v>
      </c>
      <c r="N57" s="2"/>
      <c r="O57" s="2" t="s">
        <v>21</v>
      </c>
      <c r="P57" s="1">
        <v>24</v>
      </c>
      <c r="Q57" s="2"/>
      <c r="R57" s="2"/>
      <c r="S57" s="2"/>
      <c r="T57" s="1">
        <v>60</v>
      </c>
      <c r="U57" s="1">
        <v>55</v>
      </c>
      <c r="V57" s="1">
        <v>60</v>
      </c>
      <c r="W57" s="1">
        <v>15</v>
      </c>
      <c r="X57" s="7" t="s">
        <v>345</v>
      </c>
      <c r="Y57" s="1">
        <v>60</v>
      </c>
      <c r="Z57" s="2" t="s">
        <v>38</v>
      </c>
      <c r="AA57" s="2" t="s">
        <v>52</v>
      </c>
      <c r="AB57" s="2" t="s">
        <v>24</v>
      </c>
      <c r="AC5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Somewhat likely</v>
      </c>
      <c r="AD57" s="2" t="s">
        <v>138</v>
      </c>
      <c r="AE5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Moderate</v>
      </c>
      <c r="AF57" s="2" t="s">
        <v>23</v>
      </c>
      <c r="AG57" s="2" t="s">
        <v>57</v>
      </c>
      <c r="AH5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7" s="2" t="s">
        <v>138</v>
      </c>
      <c r="AJ5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7" s="2" t="s">
        <v>23</v>
      </c>
      <c r="AL57" s="2" t="s">
        <v>57</v>
      </c>
      <c r="AM5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7" s="2" t="s">
        <v>138</v>
      </c>
      <c r="AO5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7" s="6" t="s">
        <v>170</v>
      </c>
      <c r="AQ57" s="2" t="s">
        <v>48</v>
      </c>
      <c r="AR57" s="1">
        <v>0</v>
      </c>
      <c r="AS57" s="2"/>
      <c r="AT57" s="12">
        <v>-121.48781340021347</v>
      </c>
      <c r="AU57" s="12">
        <v>45.72916760029149</v>
      </c>
    </row>
    <row r="58" spans="1:47" x14ac:dyDescent="0.2">
      <c r="A58" s="1">
        <v>57</v>
      </c>
      <c r="B58" s="2" t="s">
        <v>172</v>
      </c>
      <c r="C58" s="3">
        <v>43395.793136574073</v>
      </c>
      <c r="D58" s="2" t="s">
        <v>134</v>
      </c>
      <c r="E58" s="2" t="s">
        <v>18</v>
      </c>
      <c r="F58" s="2" t="s">
        <v>169</v>
      </c>
      <c r="G58" s="2"/>
      <c r="H58" s="2"/>
      <c r="I58" s="2"/>
      <c r="J58" s="2" t="s">
        <v>408</v>
      </c>
      <c r="K58" s="2" t="s">
        <v>136</v>
      </c>
      <c r="L58" s="2" t="str">
        <f t="shared" si="1"/>
        <v>Quercus rubra</v>
      </c>
      <c r="M58" s="11" t="s">
        <v>388</v>
      </c>
      <c r="N58" s="2"/>
      <c r="O58" s="2" t="s">
        <v>21</v>
      </c>
      <c r="P58" s="1">
        <v>29</v>
      </c>
      <c r="Q58" s="2"/>
      <c r="R58" s="2"/>
      <c r="S58" s="2"/>
      <c r="T58" s="1">
        <v>55</v>
      </c>
      <c r="U58" s="1">
        <v>50</v>
      </c>
      <c r="V58" s="1">
        <v>60</v>
      </c>
      <c r="W58" s="1">
        <v>15</v>
      </c>
      <c r="X58" s="7" t="s">
        <v>346</v>
      </c>
      <c r="Y58" s="1">
        <v>60</v>
      </c>
      <c r="Z58" s="2" t="s">
        <v>38</v>
      </c>
      <c r="AA58" s="2" t="s">
        <v>52</v>
      </c>
      <c r="AB58" s="2" t="s">
        <v>24</v>
      </c>
      <c r="AC5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Somewhat likely</v>
      </c>
      <c r="AD58" s="2" t="s">
        <v>138</v>
      </c>
      <c r="AE5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Moderate</v>
      </c>
      <c r="AF58" s="2" t="s">
        <v>23</v>
      </c>
      <c r="AG58" s="2" t="s">
        <v>57</v>
      </c>
      <c r="AH5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8" s="2" t="s">
        <v>138</v>
      </c>
      <c r="AJ5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8" s="2" t="s">
        <v>23</v>
      </c>
      <c r="AL58" s="2" t="s">
        <v>57</v>
      </c>
      <c r="AM5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8" s="2" t="s">
        <v>138</v>
      </c>
      <c r="AO5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8" s="6" t="s">
        <v>170</v>
      </c>
      <c r="AQ58" s="2" t="s">
        <v>48</v>
      </c>
      <c r="AR58" s="1">
        <v>0</v>
      </c>
      <c r="AS58" s="2"/>
      <c r="AT58" s="12">
        <v>-121.48792639839475</v>
      </c>
      <c r="AU58" s="12">
        <v>45.729124144340659</v>
      </c>
    </row>
    <row r="59" spans="1:47" x14ac:dyDescent="0.2">
      <c r="A59" s="1">
        <v>58</v>
      </c>
      <c r="B59" s="2" t="s">
        <v>173</v>
      </c>
      <c r="C59" s="3">
        <v>43395.924444444441</v>
      </c>
      <c r="D59" s="2" t="s">
        <v>134</v>
      </c>
      <c r="E59" s="2" t="s">
        <v>18</v>
      </c>
      <c r="F59" s="2" t="s">
        <v>174</v>
      </c>
      <c r="G59" s="2"/>
      <c r="H59" s="2"/>
      <c r="I59" s="2"/>
      <c r="J59" s="2" t="s">
        <v>405</v>
      </c>
      <c r="K59" s="2" t="s">
        <v>20</v>
      </c>
      <c r="L59" s="2" t="str">
        <f t="shared" si="1"/>
        <v>Acer platanoides</v>
      </c>
      <c r="M59" s="11" t="s">
        <v>367</v>
      </c>
      <c r="N59" s="2"/>
      <c r="O59" s="2" t="s">
        <v>43</v>
      </c>
      <c r="P59" s="1">
        <v>20</v>
      </c>
      <c r="Q59" s="2"/>
      <c r="R59" s="2"/>
      <c r="S59" s="2"/>
      <c r="T59" s="1">
        <v>32</v>
      </c>
      <c r="U59" s="1">
        <v>30</v>
      </c>
      <c r="V59" s="1">
        <v>29</v>
      </c>
      <c r="W59" s="1">
        <v>15</v>
      </c>
      <c r="X59" s="7" t="s">
        <v>345</v>
      </c>
      <c r="Y59" s="1">
        <v>29</v>
      </c>
      <c r="Z59" s="2" t="s">
        <v>38</v>
      </c>
      <c r="AA59" s="2" t="s">
        <v>28</v>
      </c>
      <c r="AB59" s="2" t="s">
        <v>39</v>
      </c>
      <c r="AC5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59" s="2" t="s">
        <v>137</v>
      </c>
      <c r="AE5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59" s="2" t="s">
        <v>23</v>
      </c>
      <c r="AG59" s="2" t="s">
        <v>24</v>
      </c>
      <c r="AH5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59" s="2" t="s">
        <v>138</v>
      </c>
      <c r="AJ5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59" s="2" t="s">
        <v>23</v>
      </c>
      <c r="AL59" s="2" t="s">
        <v>24</v>
      </c>
      <c r="AM5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59" s="2" t="s">
        <v>138</v>
      </c>
      <c r="AO5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59" s="6" t="s">
        <v>175</v>
      </c>
      <c r="AQ59" s="2" t="s">
        <v>48</v>
      </c>
      <c r="AR59" s="1">
        <v>0</v>
      </c>
      <c r="AS59" s="2"/>
      <c r="AT59" s="12">
        <v>-121.48745773832785</v>
      </c>
      <c r="AU59" s="12">
        <v>45.729206997188982</v>
      </c>
    </row>
    <row r="60" spans="1:47" x14ac:dyDescent="0.2">
      <c r="A60" s="1">
        <v>59</v>
      </c>
      <c r="B60" s="2" t="s">
        <v>176</v>
      </c>
      <c r="C60" s="3">
        <v>43395.924444444441</v>
      </c>
      <c r="D60" s="2" t="s">
        <v>134</v>
      </c>
      <c r="E60" s="2" t="s">
        <v>18</v>
      </c>
      <c r="F60" s="2" t="s">
        <v>177</v>
      </c>
      <c r="G60" s="2"/>
      <c r="H60" s="2"/>
      <c r="I60" s="2"/>
      <c r="J60" s="2" t="s">
        <v>405</v>
      </c>
      <c r="K60" s="2" t="s">
        <v>20</v>
      </c>
      <c r="L60" s="2" t="str">
        <f t="shared" si="1"/>
        <v>Acer platanoides</v>
      </c>
      <c r="M60" s="11" t="s">
        <v>367</v>
      </c>
      <c r="N60" s="2"/>
      <c r="O60" s="2" t="s">
        <v>43</v>
      </c>
      <c r="P60" s="1">
        <v>16</v>
      </c>
      <c r="Q60" s="2"/>
      <c r="R60" s="2"/>
      <c r="S60" s="2"/>
      <c r="T60" s="1">
        <v>25</v>
      </c>
      <c r="U60" s="1">
        <v>28</v>
      </c>
      <c r="V60" s="1">
        <v>28</v>
      </c>
      <c r="W60" s="1">
        <v>15</v>
      </c>
      <c r="X60" s="7" t="s">
        <v>347</v>
      </c>
      <c r="Y60" s="1">
        <v>28</v>
      </c>
      <c r="Z60" s="2" t="s">
        <v>22</v>
      </c>
      <c r="AA60" s="2" t="s">
        <v>52</v>
      </c>
      <c r="AB60" s="2" t="s">
        <v>39</v>
      </c>
      <c r="AC6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0" s="2" t="s">
        <v>137</v>
      </c>
      <c r="AE6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0" s="2" t="s">
        <v>23</v>
      </c>
      <c r="AG60" s="2" t="s">
        <v>24</v>
      </c>
      <c r="AH6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0" s="2" t="s">
        <v>138</v>
      </c>
      <c r="AJ6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0" s="2" t="s">
        <v>23</v>
      </c>
      <c r="AL60" s="2" t="s">
        <v>24</v>
      </c>
      <c r="AM6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0" s="2" t="s">
        <v>138</v>
      </c>
      <c r="AO6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0" s="6" t="s">
        <v>175</v>
      </c>
      <c r="AQ60" s="2" t="s">
        <v>48</v>
      </c>
      <c r="AR60" s="1">
        <v>0</v>
      </c>
      <c r="AS60" s="2"/>
      <c r="AT60" s="12">
        <v>-121.48734302346608</v>
      </c>
      <c r="AU60" s="12">
        <v>45.729224977771558</v>
      </c>
    </row>
    <row r="61" spans="1:47" x14ac:dyDescent="0.2">
      <c r="A61" s="1">
        <v>60</v>
      </c>
      <c r="B61" s="2" t="s">
        <v>178</v>
      </c>
      <c r="C61" s="3">
        <v>43395.924444444441</v>
      </c>
      <c r="D61" s="2" t="s">
        <v>134</v>
      </c>
      <c r="E61" s="2" t="s">
        <v>18</v>
      </c>
      <c r="F61" s="2" t="s">
        <v>177</v>
      </c>
      <c r="G61" s="2"/>
      <c r="H61" s="2"/>
      <c r="I61" s="2"/>
      <c r="J61" s="2" t="s">
        <v>405</v>
      </c>
      <c r="K61" s="2" t="s">
        <v>20</v>
      </c>
      <c r="L61" s="2" t="str">
        <f t="shared" si="1"/>
        <v>Acer platanoides</v>
      </c>
      <c r="M61" s="11" t="s">
        <v>367</v>
      </c>
      <c r="N61" s="2"/>
      <c r="O61" s="2" t="s">
        <v>43</v>
      </c>
      <c r="P61" s="1">
        <v>18</v>
      </c>
      <c r="Q61" s="2"/>
      <c r="R61" s="2"/>
      <c r="S61" s="2"/>
      <c r="T61" s="1">
        <v>22</v>
      </c>
      <c r="U61" s="1">
        <v>20</v>
      </c>
      <c r="V61" s="1">
        <v>30</v>
      </c>
      <c r="W61" s="1">
        <v>15</v>
      </c>
      <c r="X61" s="7" t="s">
        <v>348</v>
      </c>
      <c r="Y61" s="1">
        <v>30</v>
      </c>
      <c r="Z61" s="2" t="s">
        <v>22</v>
      </c>
      <c r="AA61" s="2" t="s">
        <v>52</v>
      </c>
      <c r="AB61" s="2" t="s">
        <v>39</v>
      </c>
      <c r="AC6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1" s="2" t="s">
        <v>137</v>
      </c>
      <c r="AE6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1" s="2" t="s">
        <v>28</v>
      </c>
      <c r="AG61" s="2" t="s">
        <v>24</v>
      </c>
      <c r="AH6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1" s="2" t="s">
        <v>138</v>
      </c>
      <c r="AJ6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1" s="2" t="s">
        <v>23</v>
      </c>
      <c r="AL61" s="2" t="s">
        <v>24</v>
      </c>
      <c r="AM6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1" s="2" t="s">
        <v>138</v>
      </c>
      <c r="AO6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1" s="6" t="s">
        <v>179</v>
      </c>
      <c r="AQ61" s="2" t="s">
        <v>48</v>
      </c>
      <c r="AR61" s="1">
        <v>0</v>
      </c>
      <c r="AS61" s="2"/>
      <c r="AT61" s="12">
        <v>-121.48724469746833</v>
      </c>
      <c r="AU61" s="12">
        <v>45.729234240208612</v>
      </c>
    </row>
    <row r="62" spans="1:47" x14ac:dyDescent="0.2">
      <c r="A62" s="1">
        <v>61</v>
      </c>
      <c r="B62" s="2" t="s">
        <v>180</v>
      </c>
      <c r="C62" s="3">
        <v>43395.924444444441</v>
      </c>
      <c r="D62" s="2" t="s">
        <v>134</v>
      </c>
      <c r="E62" s="2" t="s">
        <v>18</v>
      </c>
      <c r="F62" s="2" t="s">
        <v>177</v>
      </c>
      <c r="G62" s="2"/>
      <c r="H62" s="2"/>
      <c r="I62" s="2"/>
      <c r="J62" s="2" t="s">
        <v>405</v>
      </c>
      <c r="K62" s="2" t="s">
        <v>20</v>
      </c>
      <c r="L62" s="2" t="str">
        <f t="shared" si="1"/>
        <v>Acer platanoides</v>
      </c>
      <c r="M62" s="11" t="s">
        <v>367</v>
      </c>
      <c r="N62" s="2"/>
      <c r="O62" s="2" t="s">
        <v>43</v>
      </c>
      <c r="P62" s="1">
        <v>10</v>
      </c>
      <c r="Q62" s="2"/>
      <c r="R62" s="2"/>
      <c r="S62" s="2"/>
      <c r="T62" s="1">
        <v>27</v>
      </c>
      <c r="U62" s="1">
        <v>16</v>
      </c>
      <c r="V62" s="1">
        <v>30</v>
      </c>
      <c r="W62" s="1">
        <v>18</v>
      </c>
      <c r="X62" s="7" t="s">
        <v>346</v>
      </c>
      <c r="Y62" s="1">
        <v>30</v>
      </c>
      <c r="Z62" s="2" t="s">
        <v>38</v>
      </c>
      <c r="AA62" s="2" t="s">
        <v>28</v>
      </c>
      <c r="AB62" s="2" t="s">
        <v>39</v>
      </c>
      <c r="AC6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2" s="2" t="s">
        <v>137</v>
      </c>
      <c r="AE6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2" s="2" t="s">
        <v>23</v>
      </c>
      <c r="AG62" s="2" t="s">
        <v>24</v>
      </c>
      <c r="AH6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2" s="2" t="s">
        <v>138</v>
      </c>
      <c r="AJ6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2" s="2" t="s">
        <v>23</v>
      </c>
      <c r="AL62" s="2" t="s">
        <v>24</v>
      </c>
      <c r="AM6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2" s="2" t="s">
        <v>138</v>
      </c>
      <c r="AO6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2" s="6" t="s">
        <v>167</v>
      </c>
      <c r="AQ62" s="2" t="s">
        <v>48</v>
      </c>
      <c r="AR62" s="1">
        <v>0</v>
      </c>
      <c r="AS62" s="2"/>
      <c r="AT62" s="12">
        <v>-121.48711593654876</v>
      </c>
      <c r="AU62" s="12">
        <v>45.729272381040744</v>
      </c>
    </row>
    <row r="63" spans="1:47" x14ac:dyDescent="0.2">
      <c r="A63" s="1">
        <v>62</v>
      </c>
      <c r="B63" s="2" t="s">
        <v>181</v>
      </c>
      <c r="C63" s="3">
        <v>43395.924444444441</v>
      </c>
      <c r="D63" s="2" t="s">
        <v>134</v>
      </c>
      <c r="E63" s="2" t="s">
        <v>18</v>
      </c>
      <c r="F63" s="2" t="s">
        <v>177</v>
      </c>
      <c r="G63" s="2"/>
      <c r="H63" s="2"/>
      <c r="I63" s="2"/>
      <c r="J63" s="2" t="s">
        <v>405</v>
      </c>
      <c r="K63" s="2" t="s">
        <v>20</v>
      </c>
      <c r="L63" s="2" t="str">
        <f t="shared" si="1"/>
        <v>Acer platanoides</v>
      </c>
      <c r="M63" s="11" t="s">
        <v>367</v>
      </c>
      <c r="N63" s="2"/>
      <c r="O63" s="2" t="s">
        <v>43</v>
      </c>
      <c r="P63" s="1">
        <v>17</v>
      </c>
      <c r="Q63" s="2"/>
      <c r="R63" s="2"/>
      <c r="S63" s="2"/>
      <c r="T63" s="1">
        <v>36</v>
      </c>
      <c r="U63" s="1">
        <v>30</v>
      </c>
      <c r="V63" s="1">
        <v>36</v>
      </c>
      <c r="W63" s="1">
        <v>20</v>
      </c>
      <c r="X63" s="7" t="s">
        <v>345</v>
      </c>
      <c r="Y63" s="1">
        <v>36</v>
      </c>
      <c r="Z63" s="2" t="s">
        <v>38</v>
      </c>
      <c r="AA63" s="2" t="s">
        <v>28</v>
      </c>
      <c r="AB63" s="2" t="s">
        <v>39</v>
      </c>
      <c r="AC6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3" s="2" t="s">
        <v>137</v>
      </c>
      <c r="AE6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3" s="2" t="s">
        <v>23</v>
      </c>
      <c r="AG63" s="2" t="s">
        <v>24</v>
      </c>
      <c r="AH6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3" s="2" t="s">
        <v>138</v>
      </c>
      <c r="AJ6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3" s="2" t="s">
        <v>23</v>
      </c>
      <c r="AL63" s="2" t="s">
        <v>24</v>
      </c>
      <c r="AM6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3" s="2" t="s">
        <v>138</v>
      </c>
      <c r="AO6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3" s="6" t="s">
        <v>167</v>
      </c>
      <c r="AQ63" s="2" t="s">
        <v>48</v>
      </c>
      <c r="AR63" s="1">
        <v>0</v>
      </c>
      <c r="AS63" s="2"/>
      <c r="AT63" s="12">
        <v>-121.48698158271824</v>
      </c>
      <c r="AU63" s="12">
        <v>45.729269565502804</v>
      </c>
    </row>
    <row r="64" spans="1:47" x14ac:dyDescent="0.2">
      <c r="A64" s="1">
        <v>63</v>
      </c>
      <c r="B64" s="2" t="s">
        <v>182</v>
      </c>
      <c r="C64" s="3">
        <v>43395.924444444441</v>
      </c>
      <c r="D64" s="2" t="s">
        <v>134</v>
      </c>
      <c r="E64" s="2" t="s">
        <v>18</v>
      </c>
      <c r="F64" s="2" t="s">
        <v>177</v>
      </c>
      <c r="G64" s="2"/>
      <c r="H64" s="2"/>
      <c r="I64" s="2"/>
      <c r="J64" s="2" t="s">
        <v>405</v>
      </c>
      <c r="K64" s="2" t="s">
        <v>20</v>
      </c>
      <c r="L64" s="2" t="str">
        <f t="shared" si="1"/>
        <v>Acer platanoides</v>
      </c>
      <c r="M64" s="11" t="s">
        <v>367</v>
      </c>
      <c r="N64" s="2"/>
      <c r="O64" s="2" t="s">
        <v>43</v>
      </c>
      <c r="P64" s="1">
        <v>13</v>
      </c>
      <c r="Q64" s="2"/>
      <c r="R64" s="2"/>
      <c r="S64" s="2"/>
      <c r="T64" s="1">
        <v>24</v>
      </c>
      <c r="U64" s="1">
        <v>20</v>
      </c>
      <c r="V64" s="1">
        <v>28</v>
      </c>
      <c r="W64" s="1">
        <v>12</v>
      </c>
      <c r="X64" s="7" t="s">
        <v>345</v>
      </c>
      <c r="Y64" s="1">
        <v>28</v>
      </c>
      <c r="Z64" s="2" t="s">
        <v>151</v>
      </c>
      <c r="AA64" s="2" t="s">
        <v>23</v>
      </c>
      <c r="AB64" s="2" t="s">
        <v>39</v>
      </c>
      <c r="AC6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4" s="2" t="s">
        <v>137</v>
      </c>
      <c r="AE6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4" s="2" t="s">
        <v>23</v>
      </c>
      <c r="AG64" s="2" t="s">
        <v>24</v>
      </c>
      <c r="AH6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4" s="2" t="s">
        <v>138</v>
      </c>
      <c r="AJ6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4" s="2" t="s">
        <v>23</v>
      </c>
      <c r="AL64" s="2" t="s">
        <v>24</v>
      </c>
      <c r="AM6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4" s="2" t="s">
        <v>138</v>
      </c>
      <c r="AO6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4" s="6" t="s">
        <v>167</v>
      </c>
      <c r="AQ64" s="2" t="s">
        <v>48</v>
      </c>
      <c r="AR64" s="1">
        <v>0</v>
      </c>
      <c r="AS64" s="2"/>
      <c r="AT64" s="12">
        <v>-121.48688951438479</v>
      </c>
      <c r="AU64" s="12">
        <v>45.729278419710823</v>
      </c>
    </row>
    <row r="65" spans="1:47" x14ac:dyDescent="0.2">
      <c r="A65" s="1">
        <v>64</v>
      </c>
      <c r="B65" s="2" t="s">
        <v>183</v>
      </c>
      <c r="C65" s="3">
        <v>43395.924444444441</v>
      </c>
      <c r="D65" s="2" t="s">
        <v>134</v>
      </c>
      <c r="E65" s="2" t="s">
        <v>18</v>
      </c>
      <c r="F65" s="2" t="s">
        <v>177</v>
      </c>
      <c r="G65" s="2"/>
      <c r="H65" s="2"/>
      <c r="I65" s="2"/>
      <c r="J65" s="2" t="s">
        <v>405</v>
      </c>
      <c r="K65" s="2" t="s">
        <v>20</v>
      </c>
      <c r="L65" s="2" t="str">
        <f t="shared" si="1"/>
        <v>Acer platanoides</v>
      </c>
      <c r="M65" s="11" t="s">
        <v>367</v>
      </c>
      <c r="N65" s="2"/>
      <c r="O65" s="2" t="s">
        <v>43</v>
      </c>
      <c r="P65" s="1">
        <v>16</v>
      </c>
      <c r="Q65" s="2"/>
      <c r="R65" s="2"/>
      <c r="S65" s="2"/>
      <c r="T65" s="1">
        <v>26</v>
      </c>
      <c r="U65" s="1">
        <v>25</v>
      </c>
      <c r="V65" s="1">
        <v>32</v>
      </c>
      <c r="W65" s="1">
        <v>15</v>
      </c>
      <c r="X65" s="7" t="s">
        <v>345</v>
      </c>
      <c r="Y65" s="1">
        <v>32</v>
      </c>
      <c r="Z65" s="2" t="s">
        <v>38</v>
      </c>
      <c r="AA65" s="2" t="s">
        <v>52</v>
      </c>
      <c r="AB65" s="2" t="s">
        <v>39</v>
      </c>
      <c r="AC6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5" s="2" t="s">
        <v>137</v>
      </c>
      <c r="AE6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5" s="2" t="s">
        <v>28</v>
      </c>
      <c r="AG65" s="2" t="s">
        <v>24</v>
      </c>
      <c r="AH6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5" s="2" t="s">
        <v>138</v>
      </c>
      <c r="AJ6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5" s="2" t="s">
        <v>52</v>
      </c>
      <c r="AL65" s="2" t="s">
        <v>24</v>
      </c>
      <c r="AM6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Somewhat likely</v>
      </c>
      <c r="AN65" s="2" t="s">
        <v>138</v>
      </c>
      <c r="AO6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Moderate</v>
      </c>
      <c r="AP65" s="6" t="s">
        <v>184</v>
      </c>
      <c r="AQ65" s="2" t="s">
        <v>144</v>
      </c>
      <c r="AR65" s="1">
        <v>0</v>
      </c>
      <c r="AS65" s="2"/>
      <c r="AT65" s="12">
        <v>-121.48676685572094</v>
      </c>
      <c r="AU65" s="12">
        <v>45.729271151359271</v>
      </c>
    </row>
    <row r="66" spans="1:47" x14ac:dyDescent="0.2">
      <c r="A66" s="1">
        <v>65</v>
      </c>
      <c r="B66" s="2" t="s">
        <v>185</v>
      </c>
      <c r="C66" s="3">
        <v>43396.924444386575</v>
      </c>
      <c r="D66" s="2" t="s">
        <v>134</v>
      </c>
      <c r="E66" s="2" t="s">
        <v>18</v>
      </c>
      <c r="F66" s="2" t="s">
        <v>186</v>
      </c>
      <c r="G66" s="2"/>
      <c r="H66" s="2"/>
      <c r="I66" s="2"/>
      <c r="J66" s="7" t="s">
        <v>422</v>
      </c>
      <c r="K66" s="7" t="s">
        <v>351</v>
      </c>
      <c r="L66" s="2" t="str">
        <f t="shared" ref="L66:L97" si="2">CONCATENATE(PROPER(J66), " ",K66)</f>
        <v>Sequoiadendron giganteum</v>
      </c>
      <c r="M66" s="11" t="s">
        <v>390</v>
      </c>
      <c r="N66" s="2"/>
      <c r="O66" s="2" t="s">
        <v>43</v>
      </c>
      <c r="P66" s="1">
        <v>47</v>
      </c>
      <c r="Q66" s="2"/>
      <c r="R66" s="2"/>
      <c r="S66" s="2"/>
      <c r="T66" s="1">
        <v>36</v>
      </c>
      <c r="U66" s="1">
        <v>35</v>
      </c>
      <c r="V66" s="1">
        <v>69</v>
      </c>
      <c r="W66" s="1">
        <v>8</v>
      </c>
      <c r="X66" s="8">
        <v>0</v>
      </c>
      <c r="Y66" s="1">
        <v>69</v>
      </c>
      <c r="Z66" s="2" t="s">
        <v>151</v>
      </c>
      <c r="AA66" s="2" t="s">
        <v>23</v>
      </c>
      <c r="AB66" s="2" t="s">
        <v>24</v>
      </c>
      <c r="AC6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6" s="2" t="s">
        <v>137</v>
      </c>
      <c r="AE6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6" s="2" t="s">
        <v>23</v>
      </c>
      <c r="AG66" s="2" t="s">
        <v>24</v>
      </c>
      <c r="AH6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6" s="2" t="s">
        <v>138</v>
      </c>
      <c r="AJ6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6" s="2" t="s">
        <v>23</v>
      </c>
      <c r="AL66" s="2" t="s">
        <v>24</v>
      </c>
      <c r="AM6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6" s="2" t="s">
        <v>138</v>
      </c>
      <c r="AO6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6" s="6" t="s">
        <v>188</v>
      </c>
      <c r="AQ66" s="2"/>
      <c r="AR66" s="1">
        <v>0</v>
      </c>
      <c r="AS66" s="2"/>
      <c r="AT66" s="12">
        <v>-121.48682207516147</v>
      </c>
      <c r="AU66" s="12">
        <v>45.729403880301973</v>
      </c>
    </row>
    <row r="67" spans="1:47" x14ac:dyDescent="0.2">
      <c r="A67" s="1">
        <v>66</v>
      </c>
      <c r="B67" s="2" t="s">
        <v>189</v>
      </c>
      <c r="C67" s="3">
        <v>43395.924444444441</v>
      </c>
      <c r="D67" s="2" t="s">
        <v>134</v>
      </c>
      <c r="E67" s="2" t="s">
        <v>18</v>
      </c>
      <c r="F67" s="2" t="s">
        <v>174</v>
      </c>
      <c r="G67" s="2"/>
      <c r="H67" s="2"/>
      <c r="I67" s="2"/>
      <c r="J67" s="2" t="s">
        <v>405</v>
      </c>
      <c r="K67" s="2" t="s">
        <v>20</v>
      </c>
      <c r="L67" s="2" t="str">
        <f t="shared" si="2"/>
        <v>Acer platanoides</v>
      </c>
      <c r="M67" s="11" t="s">
        <v>367</v>
      </c>
      <c r="N67" s="2"/>
      <c r="O67" s="2" t="s">
        <v>43</v>
      </c>
      <c r="P67" s="1">
        <v>16</v>
      </c>
      <c r="Q67" s="2"/>
      <c r="R67" s="2"/>
      <c r="S67" s="2"/>
      <c r="T67" s="1">
        <v>28</v>
      </c>
      <c r="U67" s="1">
        <v>28</v>
      </c>
      <c r="V67" s="1">
        <v>31</v>
      </c>
      <c r="W67" s="1">
        <v>15</v>
      </c>
      <c r="X67" s="7" t="s">
        <v>345</v>
      </c>
      <c r="Y67" s="1">
        <v>31</v>
      </c>
      <c r="Z67" s="2" t="s">
        <v>151</v>
      </c>
      <c r="AA67" s="2" t="s">
        <v>23</v>
      </c>
      <c r="AB67" s="2" t="s">
        <v>39</v>
      </c>
      <c r="AC6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7" s="2" t="s">
        <v>137</v>
      </c>
      <c r="AE6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7" s="2" t="s">
        <v>23</v>
      </c>
      <c r="AG67" s="2" t="s">
        <v>24</v>
      </c>
      <c r="AH6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7" s="2" t="s">
        <v>137</v>
      </c>
      <c r="AJ6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7" s="2" t="s">
        <v>23</v>
      </c>
      <c r="AL67" s="2" t="s">
        <v>24</v>
      </c>
      <c r="AM6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7" s="2" t="s">
        <v>137</v>
      </c>
      <c r="AO67" s="10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7" s="6" t="s">
        <v>190</v>
      </c>
      <c r="AQ67" s="2" t="s">
        <v>48</v>
      </c>
      <c r="AR67" s="1">
        <v>0</v>
      </c>
      <c r="AS67" s="2"/>
      <c r="AT67" s="12">
        <v>-121.48774540313636</v>
      </c>
      <c r="AU67" s="12">
        <v>45.72929782810489</v>
      </c>
    </row>
    <row r="68" spans="1:47" x14ac:dyDescent="0.2">
      <c r="A68" s="1">
        <v>67</v>
      </c>
      <c r="B68" s="2" t="s">
        <v>191</v>
      </c>
      <c r="C68" s="3">
        <v>43395.924444444441</v>
      </c>
      <c r="D68" s="2" t="s">
        <v>134</v>
      </c>
      <c r="E68" s="2" t="s">
        <v>18</v>
      </c>
      <c r="F68" s="2" t="s">
        <v>174</v>
      </c>
      <c r="G68" s="2"/>
      <c r="H68" s="2"/>
      <c r="I68" s="2"/>
      <c r="J68" s="2" t="s">
        <v>405</v>
      </c>
      <c r="K68" s="2" t="s">
        <v>20</v>
      </c>
      <c r="L68" s="2" t="str">
        <f t="shared" si="2"/>
        <v>Acer platanoides</v>
      </c>
      <c r="M68" s="11" t="s">
        <v>367</v>
      </c>
      <c r="N68" s="2"/>
      <c r="O68" s="2" t="s">
        <v>43</v>
      </c>
      <c r="P68" s="1">
        <v>12</v>
      </c>
      <c r="Q68" s="2"/>
      <c r="R68" s="2"/>
      <c r="S68" s="2"/>
      <c r="T68" s="1">
        <v>18</v>
      </c>
      <c r="U68" s="1">
        <v>16</v>
      </c>
      <c r="V68" s="1">
        <v>18</v>
      </c>
      <c r="W68" s="1">
        <v>10</v>
      </c>
      <c r="X68" s="7" t="s">
        <v>347</v>
      </c>
      <c r="Y68" s="1">
        <v>18</v>
      </c>
      <c r="Z68" s="2" t="s">
        <v>27</v>
      </c>
      <c r="AA68" s="2" t="s">
        <v>28</v>
      </c>
      <c r="AB68" s="2" t="s">
        <v>39</v>
      </c>
      <c r="AC6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8" s="2" t="s">
        <v>137</v>
      </c>
      <c r="AE6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8" s="2" t="s">
        <v>52</v>
      </c>
      <c r="AG68" s="2" t="s">
        <v>24</v>
      </c>
      <c r="AH6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Somewhat likely</v>
      </c>
      <c r="AI68" s="2" t="s">
        <v>137</v>
      </c>
      <c r="AJ6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8" s="2" t="s">
        <v>23</v>
      </c>
      <c r="AL68" s="2" t="s">
        <v>24</v>
      </c>
      <c r="AM6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8" s="2" t="s">
        <v>137</v>
      </c>
      <c r="AO6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8" s="6" t="s">
        <v>192</v>
      </c>
      <c r="AQ68" s="2" t="s">
        <v>89</v>
      </c>
      <c r="AR68" s="1">
        <v>0</v>
      </c>
      <c r="AS68" s="2"/>
      <c r="AT68" s="12">
        <v>-121.4878126330522</v>
      </c>
      <c r="AU68" s="12">
        <v>45.729307849909432</v>
      </c>
    </row>
    <row r="69" spans="1:47" x14ac:dyDescent="0.2">
      <c r="A69" s="1">
        <v>68</v>
      </c>
      <c r="B69" s="2" t="s">
        <v>193</v>
      </c>
      <c r="C69" s="3">
        <v>43395.924444444441</v>
      </c>
      <c r="D69" s="2" t="s">
        <v>134</v>
      </c>
      <c r="E69" s="2" t="s">
        <v>18</v>
      </c>
      <c r="F69" s="2" t="s">
        <v>174</v>
      </c>
      <c r="G69" s="2"/>
      <c r="H69" s="2"/>
      <c r="I69" s="2"/>
      <c r="J69" s="2" t="s">
        <v>405</v>
      </c>
      <c r="K69" s="2" t="s">
        <v>20</v>
      </c>
      <c r="L69" s="2" t="str">
        <f t="shared" si="2"/>
        <v>Acer platanoides</v>
      </c>
      <c r="M69" s="11" t="s">
        <v>367</v>
      </c>
      <c r="N69" s="2"/>
      <c r="O69" s="2" t="s">
        <v>43</v>
      </c>
      <c r="P69" s="1">
        <v>16</v>
      </c>
      <c r="Q69" s="2"/>
      <c r="R69" s="2"/>
      <c r="S69" s="2"/>
      <c r="T69" s="1">
        <v>32</v>
      </c>
      <c r="U69" s="1">
        <v>28</v>
      </c>
      <c r="V69" s="1">
        <v>31</v>
      </c>
      <c r="W69" s="1">
        <v>12</v>
      </c>
      <c r="X69" s="7" t="s">
        <v>345</v>
      </c>
      <c r="Y69" s="1">
        <v>31</v>
      </c>
      <c r="Z69" s="2" t="s">
        <v>38</v>
      </c>
      <c r="AA69" s="2" t="s">
        <v>23</v>
      </c>
      <c r="AB69" s="2" t="s">
        <v>39</v>
      </c>
      <c r="AC6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69" s="2" t="s">
        <v>137</v>
      </c>
      <c r="AE6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69" s="2" t="s">
        <v>23</v>
      </c>
      <c r="AG69" s="2" t="s">
        <v>24</v>
      </c>
      <c r="AH6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69" s="2" t="s">
        <v>137</v>
      </c>
      <c r="AJ6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69" s="2" t="s">
        <v>23</v>
      </c>
      <c r="AL69" s="2" t="s">
        <v>24</v>
      </c>
      <c r="AM6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69" s="2" t="s">
        <v>137</v>
      </c>
      <c r="AO6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69" s="6" t="s">
        <v>194</v>
      </c>
      <c r="AQ69" s="2" t="s">
        <v>48</v>
      </c>
      <c r="AR69" s="1">
        <v>0</v>
      </c>
      <c r="AS69" s="2"/>
      <c r="AT69" s="12">
        <v>-121.4879056715662</v>
      </c>
      <c r="AU69" s="12">
        <v>45.729376520103557</v>
      </c>
    </row>
    <row r="70" spans="1:47" x14ac:dyDescent="0.2">
      <c r="A70" s="1">
        <v>69</v>
      </c>
      <c r="B70" s="2" t="s">
        <v>195</v>
      </c>
      <c r="C70" s="3">
        <v>43395.924444444441</v>
      </c>
      <c r="D70" s="2" t="s">
        <v>134</v>
      </c>
      <c r="E70" s="2" t="s">
        <v>18</v>
      </c>
      <c r="F70" s="2" t="s">
        <v>174</v>
      </c>
      <c r="G70" s="2"/>
      <c r="H70" s="2"/>
      <c r="I70" s="2"/>
      <c r="J70" s="2" t="s">
        <v>405</v>
      </c>
      <c r="K70" s="2" t="s">
        <v>20</v>
      </c>
      <c r="L70" s="2" t="str">
        <f t="shared" si="2"/>
        <v>Acer platanoides</v>
      </c>
      <c r="M70" s="11" t="s">
        <v>367</v>
      </c>
      <c r="N70" s="2"/>
      <c r="O70" s="2" t="s">
        <v>43</v>
      </c>
      <c r="P70" s="1">
        <v>14</v>
      </c>
      <c r="Q70" s="2"/>
      <c r="R70" s="2"/>
      <c r="S70" s="2"/>
      <c r="T70" s="1">
        <v>28</v>
      </c>
      <c r="U70" s="1">
        <v>32</v>
      </c>
      <c r="V70" s="1">
        <v>28</v>
      </c>
      <c r="W70" s="1">
        <v>10</v>
      </c>
      <c r="X70" s="7" t="s">
        <v>346</v>
      </c>
      <c r="Y70" s="1">
        <v>28</v>
      </c>
      <c r="Z70" s="2" t="s">
        <v>38</v>
      </c>
      <c r="AA70" s="2" t="s">
        <v>23</v>
      </c>
      <c r="AB70" s="2" t="s">
        <v>39</v>
      </c>
      <c r="AC7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0" s="2" t="s">
        <v>137</v>
      </c>
      <c r="AE7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0" s="2" t="s">
        <v>23</v>
      </c>
      <c r="AG70" s="2" t="s">
        <v>24</v>
      </c>
      <c r="AH7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0" s="2" t="s">
        <v>137</v>
      </c>
      <c r="AJ7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0" s="2" t="s">
        <v>23</v>
      </c>
      <c r="AL70" s="2" t="s">
        <v>24</v>
      </c>
      <c r="AM7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0" s="2" t="s">
        <v>137</v>
      </c>
      <c r="AO7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0" s="6" t="s">
        <v>167</v>
      </c>
      <c r="AQ70" s="2" t="s">
        <v>48</v>
      </c>
      <c r="AR70" s="1">
        <v>0</v>
      </c>
      <c r="AS70" s="2"/>
      <c r="AT70" s="12">
        <v>-121.48801734293579</v>
      </c>
      <c r="AU70" s="12">
        <v>45.729402510160369</v>
      </c>
    </row>
    <row r="71" spans="1:47" x14ac:dyDescent="0.2">
      <c r="A71" s="1">
        <v>70</v>
      </c>
      <c r="B71" s="2" t="s">
        <v>196</v>
      </c>
      <c r="C71" s="3">
        <v>43395.9533912037</v>
      </c>
      <c r="D71" s="2" t="s">
        <v>134</v>
      </c>
      <c r="E71" s="2" t="s">
        <v>18</v>
      </c>
      <c r="F71" s="2" t="s">
        <v>141</v>
      </c>
      <c r="G71" s="2"/>
      <c r="H71" s="2"/>
      <c r="I71" s="2"/>
      <c r="J71" s="2" t="s">
        <v>423</v>
      </c>
      <c r="K71" s="2" t="s">
        <v>197</v>
      </c>
      <c r="L71" s="2" t="str">
        <f t="shared" si="2"/>
        <v>Pinus ponderosa</v>
      </c>
      <c r="M71" s="11" t="s">
        <v>382</v>
      </c>
      <c r="N71" s="2"/>
      <c r="O71" s="2" t="s">
        <v>21</v>
      </c>
      <c r="P71" s="1">
        <v>35</v>
      </c>
      <c r="Q71" s="2"/>
      <c r="R71" s="2"/>
      <c r="S71" s="2"/>
      <c r="T71" s="1">
        <v>25</v>
      </c>
      <c r="U71" s="1">
        <v>26</v>
      </c>
      <c r="V71" s="1">
        <v>115</v>
      </c>
      <c r="W71" s="1">
        <v>18</v>
      </c>
      <c r="X71" s="7" t="s">
        <v>347</v>
      </c>
      <c r="Y71" s="1">
        <v>115</v>
      </c>
      <c r="Z71" s="2" t="s">
        <v>38</v>
      </c>
      <c r="AA71" s="2" t="s">
        <v>28</v>
      </c>
      <c r="AB71" s="2" t="s">
        <v>39</v>
      </c>
      <c r="AC7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1" s="2" t="s">
        <v>137</v>
      </c>
      <c r="AE7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1" s="2" t="s">
        <v>28</v>
      </c>
      <c r="AG71" s="2" t="s">
        <v>39</v>
      </c>
      <c r="AH7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1" s="2" t="s">
        <v>138</v>
      </c>
      <c r="AJ7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1" s="2" t="s">
        <v>28</v>
      </c>
      <c r="AL71" s="2" t="s">
        <v>39</v>
      </c>
      <c r="AM7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1" s="2" t="s">
        <v>138</v>
      </c>
      <c r="AO7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1" s="6" t="s">
        <v>198</v>
      </c>
      <c r="AQ71" s="2"/>
      <c r="AR71" s="1">
        <v>0</v>
      </c>
      <c r="AS71" s="2"/>
      <c r="AT71" s="12">
        <v>-121.48900601705938</v>
      </c>
      <c r="AU71" s="12">
        <v>45.7289510664151</v>
      </c>
    </row>
    <row r="72" spans="1:47" x14ac:dyDescent="0.2">
      <c r="A72" s="1">
        <v>71</v>
      </c>
      <c r="B72" s="2" t="s">
        <v>199</v>
      </c>
      <c r="C72" s="3">
        <v>43395.9533912037</v>
      </c>
      <c r="D72" s="2" t="s">
        <v>134</v>
      </c>
      <c r="E72" s="2" t="s">
        <v>18</v>
      </c>
      <c r="F72" s="2" t="s">
        <v>141</v>
      </c>
      <c r="G72" s="2"/>
      <c r="H72" s="2"/>
      <c r="I72" s="2"/>
      <c r="J72" s="2" t="s">
        <v>405</v>
      </c>
      <c r="K72" s="2" t="s">
        <v>71</v>
      </c>
      <c r="L72" s="2" t="str">
        <f t="shared" si="2"/>
        <v>Acer macrophyllum</v>
      </c>
      <c r="M72" s="11" t="s">
        <v>365</v>
      </c>
      <c r="N72" s="2"/>
      <c r="O72" s="2" t="s">
        <v>62</v>
      </c>
      <c r="P72" s="1">
        <v>1</v>
      </c>
      <c r="Q72" s="2"/>
      <c r="R72" s="2"/>
      <c r="S72" s="2"/>
      <c r="T72" s="1">
        <v>4</v>
      </c>
      <c r="U72" s="1">
        <v>3</v>
      </c>
      <c r="V72" s="1">
        <v>11</v>
      </c>
      <c r="W72" s="1">
        <v>5</v>
      </c>
      <c r="X72" s="7" t="s">
        <v>349</v>
      </c>
      <c r="Y72" s="1">
        <v>11</v>
      </c>
      <c r="Z72" s="2" t="s">
        <v>22</v>
      </c>
      <c r="AA72" s="2" t="s">
        <v>23</v>
      </c>
      <c r="AB72" s="2" t="s">
        <v>44</v>
      </c>
      <c r="AC7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2" s="2" t="s">
        <v>142</v>
      </c>
      <c r="AE7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2" s="2" t="s">
        <v>23</v>
      </c>
      <c r="AG72" s="2" t="s">
        <v>44</v>
      </c>
      <c r="AH7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2" s="2" t="s">
        <v>142</v>
      </c>
      <c r="AJ7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2" s="2" t="s">
        <v>23</v>
      </c>
      <c r="AL72" s="2" t="s">
        <v>44</v>
      </c>
      <c r="AM7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2" s="2" t="s">
        <v>142</v>
      </c>
      <c r="AO7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2" s="6"/>
      <c r="AQ72" s="2" t="s">
        <v>41</v>
      </c>
      <c r="AR72" s="1">
        <v>0</v>
      </c>
      <c r="AS72" s="2"/>
      <c r="AT72" s="12">
        <v>-121.48883305004469</v>
      </c>
      <c r="AU72" s="12">
        <v>45.728947966797193</v>
      </c>
    </row>
    <row r="73" spans="1:47" x14ac:dyDescent="0.2">
      <c r="A73" s="1">
        <v>72</v>
      </c>
      <c r="B73" s="2" t="s">
        <v>200</v>
      </c>
      <c r="C73" s="3">
        <v>43395.9533912037</v>
      </c>
      <c r="D73" s="2" t="s">
        <v>134</v>
      </c>
      <c r="E73" s="2" t="s">
        <v>18</v>
      </c>
      <c r="F73" s="2" t="s">
        <v>141</v>
      </c>
      <c r="G73" s="2"/>
      <c r="H73" s="2"/>
      <c r="I73" s="2"/>
      <c r="J73" s="2" t="s">
        <v>405</v>
      </c>
      <c r="K73" s="2" t="s">
        <v>20</v>
      </c>
      <c r="L73" s="2" t="str">
        <f t="shared" si="2"/>
        <v>Acer platanoides</v>
      </c>
      <c r="M73" s="11" t="s">
        <v>367</v>
      </c>
      <c r="N73" s="2"/>
      <c r="O73" s="2" t="s">
        <v>21</v>
      </c>
      <c r="P73" s="1">
        <v>29</v>
      </c>
      <c r="Q73" s="2"/>
      <c r="R73" s="2"/>
      <c r="S73" s="2"/>
      <c r="T73" s="1">
        <v>43</v>
      </c>
      <c r="U73" s="1">
        <v>52</v>
      </c>
      <c r="V73" s="1">
        <v>47</v>
      </c>
      <c r="W73" s="1">
        <v>12</v>
      </c>
      <c r="X73" s="7" t="s">
        <v>345</v>
      </c>
      <c r="Y73" s="1">
        <v>47</v>
      </c>
      <c r="Z73" s="2" t="s">
        <v>38</v>
      </c>
      <c r="AA73" s="2" t="s">
        <v>28</v>
      </c>
      <c r="AB73" s="2" t="s">
        <v>39</v>
      </c>
      <c r="AC7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3" s="2" t="s">
        <v>138</v>
      </c>
      <c r="AE7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3" s="2" t="s">
        <v>28</v>
      </c>
      <c r="AG73" s="2" t="s">
        <v>39</v>
      </c>
      <c r="AH7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3" s="2" t="s">
        <v>138</v>
      </c>
      <c r="AJ7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3" s="2" t="s">
        <v>28</v>
      </c>
      <c r="AL73" s="2" t="s">
        <v>39</v>
      </c>
      <c r="AM7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3" s="2" t="s">
        <v>138</v>
      </c>
      <c r="AO7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3" s="6"/>
      <c r="AQ73" s="2" t="s">
        <v>48</v>
      </c>
      <c r="AR73" s="1">
        <v>0</v>
      </c>
      <c r="AS73" s="2"/>
      <c r="AT73" s="12">
        <v>-121.48865254885973</v>
      </c>
      <c r="AU73" s="12">
        <v>45.728895463269737</v>
      </c>
    </row>
    <row r="74" spans="1:47" x14ac:dyDescent="0.2">
      <c r="A74" s="1">
        <v>73</v>
      </c>
      <c r="B74" s="2" t="s">
        <v>201</v>
      </c>
      <c r="C74" s="3">
        <v>43395.960787037038</v>
      </c>
      <c r="D74" s="2" t="s">
        <v>134</v>
      </c>
      <c r="E74" s="2" t="s">
        <v>18</v>
      </c>
      <c r="F74" s="2" t="s">
        <v>141</v>
      </c>
      <c r="G74" s="2"/>
      <c r="H74" s="2"/>
      <c r="I74" s="2"/>
      <c r="J74" s="7" t="s">
        <v>418</v>
      </c>
      <c r="K74" s="7" t="s">
        <v>55</v>
      </c>
      <c r="L74" s="2" t="str">
        <f t="shared" si="2"/>
        <v>Pseudotsuga menziesii</v>
      </c>
      <c r="M74" s="11" t="s">
        <v>386</v>
      </c>
      <c r="N74" s="2"/>
      <c r="O74" s="2" t="s">
        <v>21</v>
      </c>
      <c r="P74" s="1">
        <v>33</v>
      </c>
      <c r="Q74" s="2"/>
      <c r="R74" s="2"/>
      <c r="S74" s="2"/>
      <c r="T74" s="1">
        <v>36</v>
      </c>
      <c r="U74" s="1">
        <v>32</v>
      </c>
      <c r="V74" s="1">
        <v>91</v>
      </c>
      <c r="W74" s="1">
        <v>20</v>
      </c>
      <c r="X74" s="7" t="s">
        <v>345</v>
      </c>
      <c r="Y74" s="1">
        <v>91</v>
      </c>
      <c r="Z74" s="2" t="s">
        <v>38</v>
      </c>
      <c r="AA74" s="2" t="s">
        <v>28</v>
      </c>
      <c r="AB74" s="2" t="s">
        <v>39</v>
      </c>
      <c r="AC7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4" s="2" t="s">
        <v>138</v>
      </c>
      <c r="AE7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4" s="2" t="s">
        <v>28</v>
      </c>
      <c r="AG74" s="2" t="s">
        <v>24</v>
      </c>
      <c r="AH7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4" s="2" t="s">
        <v>138</v>
      </c>
      <c r="AJ7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4" s="2" t="s">
        <v>28</v>
      </c>
      <c r="AL74" s="2" t="s">
        <v>24</v>
      </c>
      <c r="AM7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4" s="2" t="s">
        <v>138</v>
      </c>
      <c r="AO7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4" s="6" t="s">
        <v>202</v>
      </c>
      <c r="AQ74" s="2"/>
      <c r="AR74" s="1">
        <v>0</v>
      </c>
      <c r="AS74" s="2"/>
      <c r="AT74" s="12">
        <v>-121.48848631202311</v>
      </c>
      <c r="AU74" s="12">
        <v>45.72895010197805</v>
      </c>
    </row>
    <row r="75" spans="1:47" x14ac:dyDescent="0.2">
      <c r="A75" s="1">
        <v>74</v>
      </c>
      <c r="B75" s="2" t="s">
        <v>203</v>
      </c>
      <c r="C75" s="3">
        <v>43395.963263888887</v>
      </c>
      <c r="D75" s="2" t="s">
        <v>134</v>
      </c>
      <c r="E75" s="2" t="s">
        <v>18</v>
      </c>
      <c r="F75" s="2" t="s">
        <v>141</v>
      </c>
      <c r="G75" s="2"/>
      <c r="H75" s="2"/>
      <c r="I75" s="2"/>
      <c r="J75" s="2" t="s">
        <v>408</v>
      </c>
      <c r="K75" s="2" t="s">
        <v>136</v>
      </c>
      <c r="L75" s="2" t="str">
        <f t="shared" si="2"/>
        <v>Quercus rubra</v>
      </c>
      <c r="M75" s="11" t="s">
        <v>388</v>
      </c>
      <c r="N75" s="1">
        <v>2</v>
      </c>
      <c r="O75" s="2" t="s">
        <v>37</v>
      </c>
      <c r="P75" s="1">
        <v>2</v>
      </c>
      <c r="Q75" s="2"/>
      <c r="R75" s="2"/>
      <c r="S75" s="2"/>
      <c r="T75" s="1">
        <v>4</v>
      </c>
      <c r="U75" s="1">
        <v>4</v>
      </c>
      <c r="V75" s="1">
        <v>12</v>
      </c>
      <c r="W75" s="1">
        <v>0</v>
      </c>
      <c r="X75" s="8">
        <v>0</v>
      </c>
      <c r="Y75" s="1">
        <v>12</v>
      </c>
      <c r="Z75" s="2" t="s">
        <v>151</v>
      </c>
      <c r="AA75" s="2" t="s">
        <v>23</v>
      </c>
      <c r="AB75" s="2" t="s">
        <v>44</v>
      </c>
      <c r="AC7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5" s="2" t="s">
        <v>142</v>
      </c>
      <c r="AE7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5" s="2" t="s">
        <v>23</v>
      </c>
      <c r="AG75" s="2" t="s">
        <v>39</v>
      </c>
      <c r="AH7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5" s="2" t="s">
        <v>142</v>
      </c>
      <c r="AJ7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5" s="2" t="s">
        <v>23</v>
      </c>
      <c r="AL75" s="2" t="s">
        <v>44</v>
      </c>
      <c r="AM7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5" s="2" t="s">
        <v>142</v>
      </c>
      <c r="AO7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5" s="6" t="s">
        <v>204</v>
      </c>
      <c r="AQ75" s="2" t="s">
        <v>144</v>
      </c>
      <c r="AR75" s="1">
        <v>0</v>
      </c>
      <c r="AS75" s="2"/>
      <c r="AT75" s="12">
        <v>-121.48854498638421</v>
      </c>
      <c r="AU75" s="12">
        <v>45.728904512556689</v>
      </c>
    </row>
    <row r="76" spans="1:47" x14ac:dyDescent="0.2">
      <c r="A76" s="1">
        <v>75</v>
      </c>
      <c r="B76" s="2" t="s">
        <v>205</v>
      </c>
      <c r="C76" s="3">
        <v>43395.980046296296</v>
      </c>
      <c r="D76" s="2" t="s">
        <v>134</v>
      </c>
      <c r="E76" s="2" t="s">
        <v>124</v>
      </c>
      <c r="F76" s="2" t="s">
        <v>206</v>
      </c>
      <c r="G76" s="2"/>
      <c r="H76" s="2"/>
      <c r="I76" s="2"/>
      <c r="J76" s="7" t="s">
        <v>408</v>
      </c>
      <c r="K76" s="2" t="s">
        <v>61</v>
      </c>
      <c r="L76" s="2" t="str">
        <f t="shared" si="2"/>
        <v>Quercus garryana</v>
      </c>
      <c r="M76" s="11" t="s">
        <v>387</v>
      </c>
      <c r="N76" s="2"/>
      <c r="O76" s="2" t="s">
        <v>21</v>
      </c>
      <c r="P76" s="1">
        <v>41</v>
      </c>
      <c r="Q76" s="2"/>
      <c r="R76" s="2"/>
      <c r="S76" s="2"/>
      <c r="T76" s="1">
        <v>65</v>
      </c>
      <c r="U76" s="1">
        <v>60</v>
      </c>
      <c r="V76" s="1">
        <v>61</v>
      </c>
      <c r="W76" s="1">
        <v>28</v>
      </c>
      <c r="X76" s="7" t="s">
        <v>346</v>
      </c>
      <c r="Y76" s="1">
        <v>61</v>
      </c>
      <c r="Z76" s="2" t="s">
        <v>151</v>
      </c>
      <c r="AA76" s="2" t="s">
        <v>28</v>
      </c>
      <c r="AB76" s="2" t="s">
        <v>39</v>
      </c>
      <c r="AC7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6" s="2" t="s">
        <v>137</v>
      </c>
      <c r="AE7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6" s="2" t="s">
        <v>28</v>
      </c>
      <c r="AG76" s="2" t="s">
        <v>39</v>
      </c>
      <c r="AH7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6" s="2" t="s">
        <v>138</v>
      </c>
      <c r="AJ7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6" s="2" t="s">
        <v>23</v>
      </c>
      <c r="AL76" s="2" t="s">
        <v>39</v>
      </c>
      <c r="AM7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6" s="2" t="s">
        <v>138</v>
      </c>
      <c r="AO7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6" s="6" t="s">
        <v>207</v>
      </c>
      <c r="AQ76" s="2"/>
      <c r="AR76" s="1">
        <v>0</v>
      </c>
      <c r="AS76" s="2"/>
      <c r="AT76" s="12">
        <v>-121.48135399499272</v>
      </c>
      <c r="AU76" s="12">
        <v>45.727482124236651</v>
      </c>
    </row>
    <row r="77" spans="1:47" x14ac:dyDescent="0.2">
      <c r="A77" s="1">
        <v>76</v>
      </c>
      <c r="B77" s="2" t="s">
        <v>208</v>
      </c>
      <c r="C77" s="3">
        <v>43395.983206018522</v>
      </c>
      <c r="D77" s="2" t="s">
        <v>134</v>
      </c>
      <c r="E77" s="2" t="s">
        <v>124</v>
      </c>
      <c r="F77" s="2" t="s">
        <v>206</v>
      </c>
      <c r="G77" s="2"/>
      <c r="H77" s="2"/>
      <c r="I77" s="2"/>
      <c r="J77" s="2" t="s">
        <v>415</v>
      </c>
      <c r="K77" s="2" t="s">
        <v>130</v>
      </c>
      <c r="L77" s="2" t="str">
        <f t="shared" si="2"/>
        <v>Thuja plicata</v>
      </c>
      <c r="M77" s="11" t="s">
        <v>391</v>
      </c>
      <c r="N77" s="2">
        <v>4</v>
      </c>
      <c r="O77" s="2" t="s">
        <v>62</v>
      </c>
      <c r="P77" s="1">
        <v>2</v>
      </c>
      <c r="Q77" s="2"/>
      <c r="R77" s="2"/>
      <c r="S77" s="2"/>
      <c r="T77" s="1">
        <v>3</v>
      </c>
      <c r="U77" s="1">
        <v>3</v>
      </c>
      <c r="V77" s="1">
        <v>7</v>
      </c>
      <c r="W77" s="1">
        <v>0.5</v>
      </c>
      <c r="X77" s="8">
        <v>0</v>
      </c>
      <c r="Y77" s="1">
        <v>7</v>
      </c>
      <c r="Z77" s="2" t="s">
        <v>151</v>
      </c>
      <c r="AA77" s="2" t="s">
        <v>23</v>
      </c>
      <c r="AB77" s="2" t="s">
        <v>44</v>
      </c>
      <c r="AC7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7" s="2" t="s">
        <v>142</v>
      </c>
      <c r="AE7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7" s="2" t="s">
        <v>23</v>
      </c>
      <c r="AG77" s="2" t="s">
        <v>44</v>
      </c>
      <c r="AH7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7" s="2" t="s">
        <v>142</v>
      </c>
      <c r="AJ7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7" s="2" t="s">
        <v>23</v>
      </c>
      <c r="AL77" s="2" t="s">
        <v>44</v>
      </c>
      <c r="AM7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7" s="2" t="s">
        <v>142</v>
      </c>
      <c r="AO7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7" s="6" t="s">
        <v>207</v>
      </c>
      <c r="AQ77" s="2"/>
      <c r="AR77" s="1">
        <v>0</v>
      </c>
      <c r="AS77" s="2"/>
      <c r="AT77" s="12">
        <v>-121.48151526684073</v>
      </c>
      <c r="AU77" s="12">
        <v>45.727626983414147</v>
      </c>
    </row>
    <row r="78" spans="1:47" x14ac:dyDescent="0.2">
      <c r="A78" s="1">
        <v>77</v>
      </c>
      <c r="B78" s="2" t="s">
        <v>209</v>
      </c>
      <c r="C78" s="3">
        <v>43395.983206018522</v>
      </c>
      <c r="D78" s="2" t="s">
        <v>134</v>
      </c>
      <c r="E78" s="2" t="s">
        <v>124</v>
      </c>
      <c r="F78" s="2" t="s">
        <v>206</v>
      </c>
      <c r="G78" s="2"/>
      <c r="H78" s="2"/>
      <c r="I78" s="2"/>
      <c r="J78" s="2" t="s">
        <v>415</v>
      </c>
      <c r="K78" s="2" t="s">
        <v>130</v>
      </c>
      <c r="L78" s="2" t="str">
        <f t="shared" si="2"/>
        <v>Thuja plicata</v>
      </c>
      <c r="M78" s="11" t="s">
        <v>391</v>
      </c>
      <c r="N78" s="2">
        <v>4</v>
      </c>
      <c r="O78" s="2" t="s">
        <v>62</v>
      </c>
      <c r="P78" s="1">
        <v>2</v>
      </c>
      <c r="Q78" s="2"/>
      <c r="R78" s="2"/>
      <c r="S78" s="2"/>
      <c r="T78" s="1">
        <v>3</v>
      </c>
      <c r="U78" s="1">
        <v>3</v>
      </c>
      <c r="V78" s="1">
        <v>7</v>
      </c>
      <c r="W78" s="1">
        <v>0.5</v>
      </c>
      <c r="X78" s="8">
        <v>0</v>
      </c>
      <c r="Y78" s="1">
        <v>7</v>
      </c>
      <c r="Z78" s="2" t="s">
        <v>151</v>
      </c>
      <c r="AA78" s="2" t="s">
        <v>23</v>
      </c>
      <c r="AB78" s="2" t="s">
        <v>44</v>
      </c>
      <c r="AC7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8" s="2" t="s">
        <v>142</v>
      </c>
      <c r="AE7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8" s="2" t="s">
        <v>23</v>
      </c>
      <c r="AG78" s="2" t="s">
        <v>44</v>
      </c>
      <c r="AH7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8" s="2" t="s">
        <v>142</v>
      </c>
      <c r="AJ7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8" s="2" t="s">
        <v>23</v>
      </c>
      <c r="AL78" s="2" t="s">
        <v>44</v>
      </c>
      <c r="AM7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8" s="2" t="s">
        <v>142</v>
      </c>
      <c r="AO7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8" s="6" t="s">
        <v>207</v>
      </c>
      <c r="AQ78" s="2"/>
      <c r="AR78" s="1">
        <v>0</v>
      </c>
      <c r="AS78" s="2"/>
      <c r="AT78" s="12">
        <v>-121.48151498027815</v>
      </c>
      <c r="AU78" s="12">
        <v>45.727675153085094</v>
      </c>
    </row>
    <row r="79" spans="1:47" x14ac:dyDescent="0.2">
      <c r="A79" s="1">
        <v>78</v>
      </c>
      <c r="B79" s="2" t="s">
        <v>210</v>
      </c>
      <c r="C79" s="3">
        <v>43395.983206018522</v>
      </c>
      <c r="D79" s="2" t="s">
        <v>134</v>
      </c>
      <c r="E79" s="2" t="s">
        <v>124</v>
      </c>
      <c r="F79" s="2" t="s">
        <v>206</v>
      </c>
      <c r="G79" s="2"/>
      <c r="H79" s="2"/>
      <c r="I79" s="2"/>
      <c r="J79" s="2" t="s">
        <v>415</v>
      </c>
      <c r="K79" s="2" t="s">
        <v>130</v>
      </c>
      <c r="L79" s="2" t="str">
        <f t="shared" si="2"/>
        <v>Thuja plicata</v>
      </c>
      <c r="M79" s="11" t="s">
        <v>391</v>
      </c>
      <c r="N79" s="2">
        <v>4</v>
      </c>
      <c r="O79" s="2" t="s">
        <v>62</v>
      </c>
      <c r="P79" s="1">
        <v>2</v>
      </c>
      <c r="Q79" s="2"/>
      <c r="R79" s="2"/>
      <c r="S79" s="2"/>
      <c r="T79" s="1">
        <v>3</v>
      </c>
      <c r="U79" s="1">
        <v>3</v>
      </c>
      <c r="V79" s="1">
        <v>7</v>
      </c>
      <c r="W79" s="1">
        <v>0.5</v>
      </c>
      <c r="X79" s="8">
        <v>0</v>
      </c>
      <c r="Y79" s="1">
        <v>7</v>
      </c>
      <c r="Z79" s="2" t="s">
        <v>151</v>
      </c>
      <c r="AA79" s="2" t="s">
        <v>23</v>
      </c>
      <c r="AB79" s="2" t="s">
        <v>44</v>
      </c>
      <c r="AC7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79" s="2" t="s">
        <v>142</v>
      </c>
      <c r="AE7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79" s="2" t="s">
        <v>23</v>
      </c>
      <c r="AG79" s="2" t="s">
        <v>44</v>
      </c>
      <c r="AH7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79" s="2" t="s">
        <v>142</v>
      </c>
      <c r="AJ7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79" s="2" t="s">
        <v>23</v>
      </c>
      <c r="AL79" s="2" t="s">
        <v>44</v>
      </c>
      <c r="AM7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79" s="2" t="s">
        <v>142</v>
      </c>
      <c r="AO7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79" s="6" t="s">
        <v>207</v>
      </c>
      <c r="AQ79" s="2"/>
      <c r="AR79" s="1">
        <v>0</v>
      </c>
      <c r="AS79" s="2"/>
      <c r="AT79" s="12">
        <v>-121.48151876128718</v>
      </c>
      <c r="AU79" s="12">
        <v>45.727718358701743</v>
      </c>
    </row>
    <row r="80" spans="1:47" x14ac:dyDescent="0.2">
      <c r="A80" s="1">
        <v>79</v>
      </c>
      <c r="B80" s="2" t="s">
        <v>211</v>
      </c>
      <c r="C80" s="3">
        <v>43396.683333333334</v>
      </c>
      <c r="D80" s="2" t="s">
        <v>17</v>
      </c>
      <c r="E80" s="2" t="s">
        <v>212</v>
      </c>
      <c r="F80" s="2" t="s">
        <v>107</v>
      </c>
      <c r="G80" s="2"/>
      <c r="H80" s="2"/>
      <c r="I80" s="2"/>
      <c r="J80" s="7" t="s">
        <v>410</v>
      </c>
      <c r="K80" s="7" t="s">
        <v>354</v>
      </c>
      <c r="L80" s="2" t="str">
        <f t="shared" si="2"/>
        <v>Prunus Spp.</v>
      </c>
      <c r="M80" s="11" t="s">
        <v>385</v>
      </c>
      <c r="N80" s="2"/>
      <c r="O80" s="2" t="s">
        <v>21</v>
      </c>
      <c r="P80" s="1">
        <v>11</v>
      </c>
      <c r="Q80" s="2"/>
      <c r="R80" s="2"/>
      <c r="S80" s="2"/>
      <c r="T80" s="1">
        <v>25</v>
      </c>
      <c r="U80" s="1">
        <v>20</v>
      </c>
      <c r="V80" s="1">
        <v>20</v>
      </c>
      <c r="W80" s="1">
        <v>5</v>
      </c>
      <c r="X80" s="7" t="s">
        <v>346</v>
      </c>
      <c r="Y80" s="1">
        <v>20</v>
      </c>
      <c r="Z80" s="2" t="s">
        <v>22</v>
      </c>
      <c r="AA80" s="2" t="s">
        <v>28</v>
      </c>
      <c r="AB80" s="2" t="s">
        <v>39</v>
      </c>
      <c r="AC8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0" s="7" t="s">
        <v>142</v>
      </c>
      <c r="AE8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0" s="2" t="s">
        <v>28</v>
      </c>
      <c r="AG80" s="2" t="s">
        <v>39</v>
      </c>
      <c r="AH8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0" s="7" t="s">
        <v>142</v>
      </c>
      <c r="AJ8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0" s="2" t="s">
        <v>28</v>
      </c>
      <c r="AL80" s="2" t="s">
        <v>39</v>
      </c>
      <c r="AM8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0" s="7" t="s">
        <v>142</v>
      </c>
      <c r="AO8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0" s="6"/>
      <c r="AQ80" s="2" t="s">
        <v>48</v>
      </c>
      <c r="AR80" s="1">
        <v>0</v>
      </c>
      <c r="AS80" s="2" t="s">
        <v>213</v>
      </c>
      <c r="AT80" s="12">
        <v>-121.48135921689948</v>
      </c>
      <c r="AU80" s="12">
        <v>45.7267028168907</v>
      </c>
    </row>
    <row r="81" spans="1:47" x14ac:dyDescent="0.2">
      <c r="A81" s="1">
        <v>80</v>
      </c>
      <c r="B81" s="2" t="s">
        <v>214</v>
      </c>
      <c r="C81" s="3">
        <v>43396.683333333334</v>
      </c>
      <c r="D81" s="2" t="s">
        <v>17</v>
      </c>
      <c r="E81" s="2" t="s">
        <v>212</v>
      </c>
      <c r="F81" s="2" t="s">
        <v>107</v>
      </c>
      <c r="G81" s="2"/>
      <c r="H81" s="2"/>
      <c r="I81" s="2"/>
      <c r="J81" s="7" t="s">
        <v>410</v>
      </c>
      <c r="K81" s="7" t="s">
        <v>354</v>
      </c>
      <c r="L81" s="2" t="str">
        <f t="shared" si="2"/>
        <v>Prunus Spp.</v>
      </c>
      <c r="M81" s="11" t="s">
        <v>385</v>
      </c>
      <c r="N81" s="2"/>
      <c r="O81" s="2" t="s">
        <v>21</v>
      </c>
      <c r="P81" s="1">
        <v>11</v>
      </c>
      <c r="Q81" s="2"/>
      <c r="R81" s="2"/>
      <c r="S81" s="2"/>
      <c r="T81" s="1">
        <v>20</v>
      </c>
      <c r="U81" s="1">
        <v>20</v>
      </c>
      <c r="V81" s="1">
        <v>20</v>
      </c>
      <c r="W81" s="1">
        <v>6</v>
      </c>
      <c r="X81" s="7" t="s">
        <v>346</v>
      </c>
      <c r="Y81" s="1">
        <v>20</v>
      </c>
      <c r="Z81" s="2" t="s">
        <v>27</v>
      </c>
      <c r="AA81" s="2" t="s">
        <v>28</v>
      </c>
      <c r="AB81" s="2" t="s">
        <v>39</v>
      </c>
      <c r="AC8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1" s="7" t="s">
        <v>142</v>
      </c>
      <c r="AE8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1" s="2" t="s">
        <v>28</v>
      </c>
      <c r="AG81" s="2" t="s">
        <v>39</v>
      </c>
      <c r="AH8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1" s="7" t="s">
        <v>142</v>
      </c>
      <c r="AJ8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1" s="2" t="s">
        <v>28</v>
      </c>
      <c r="AL81" s="2" t="s">
        <v>39</v>
      </c>
      <c r="AM8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1" s="7" t="s">
        <v>142</v>
      </c>
      <c r="AO8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1" s="6"/>
      <c r="AQ81" s="2" t="s">
        <v>89</v>
      </c>
      <c r="AR81" s="1">
        <v>0</v>
      </c>
      <c r="AS81" s="2" t="s">
        <v>215</v>
      </c>
      <c r="AT81" s="12">
        <v>-121.48150516708199</v>
      </c>
      <c r="AU81" s="12">
        <v>45.726743416417364</v>
      </c>
    </row>
    <row r="82" spans="1:47" x14ac:dyDescent="0.2">
      <c r="A82" s="1">
        <v>81</v>
      </c>
      <c r="B82" s="2" t="s">
        <v>216</v>
      </c>
      <c r="C82" s="3">
        <v>43396.683333333334</v>
      </c>
      <c r="D82" s="2" t="s">
        <v>17</v>
      </c>
      <c r="E82" s="2" t="s">
        <v>212</v>
      </c>
      <c r="F82" s="2" t="s">
        <v>107</v>
      </c>
      <c r="G82" s="2"/>
      <c r="H82" s="2"/>
      <c r="I82" s="2"/>
      <c r="J82" s="2" t="s">
        <v>408</v>
      </c>
      <c r="K82" s="2" t="s">
        <v>61</v>
      </c>
      <c r="L82" s="2" t="str">
        <f t="shared" si="2"/>
        <v>Quercus garryana</v>
      </c>
      <c r="M82" s="11" t="s">
        <v>387</v>
      </c>
      <c r="N82" s="2"/>
      <c r="O82" s="2" t="s">
        <v>62</v>
      </c>
      <c r="P82" s="1">
        <v>1</v>
      </c>
      <c r="Q82" s="2"/>
      <c r="R82" s="2"/>
      <c r="S82" s="2"/>
      <c r="T82" s="1">
        <v>2</v>
      </c>
      <c r="U82" s="1">
        <v>3</v>
      </c>
      <c r="V82" s="1">
        <v>4</v>
      </c>
      <c r="W82" s="1">
        <v>2</v>
      </c>
      <c r="X82" s="7" t="s">
        <v>345</v>
      </c>
      <c r="Y82" s="1">
        <v>4</v>
      </c>
      <c r="Z82" s="2" t="s">
        <v>22</v>
      </c>
      <c r="AA82" s="2" t="s">
        <v>23</v>
      </c>
      <c r="AB82" s="2" t="s">
        <v>44</v>
      </c>
      <c r="AC8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2" s="7" t="s">
        <v>142</v>
      </c>
      <c r="AE8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2" s="2" t="s">
        <v>23</v>
      </c>
      <c r="AG82" s="2" t="s">
        <v>44</v>
      </c>
      <c r="AH8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2" s="7" t="s">
        <v>142</v>
      </c>
      <c r="AJ8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2" s="2" t="s">
        <v>23</v>
      </c>
      <c r="AL82" s="2" t="s">
        <v>44</v>
      </c>
      <c r="AM8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2" s="7" t="s">
        <v>142</v>
      </c>
      <c r="AO8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2" s="6"/>
      <c r="AQ82" s="2"/>
      <c r="AR82" s="1">
        <v>0</v>
      </c>
      <c r="AS82" s="2" t="s">
        <v>217</v>
      </c>
      <c r="AT82" s="12">
        <v>-121.48155216963262</v>
      </c>
      <c r="AU82" s="12">
        <v>45.726652481639036</v>
      </c>
    </row>
    <row r="83" spans="1:47" x14ac:dyDescent="0.2">
      <c r="A83" s="1">
        <v>82</v>
      </c>
      <c r="B83" s="2" t="s">
        <v>218</v>
      </c>
      <c r="C83" s="3">
        <v>43396.683333333334</v>
      </c>
      <c r="D83" s="2" t="s">
        <v>17</v>
      </c>
      <c r="E83" s="2" t="s">
        <v>212</v>
      </c>
      <c r="F83" s="2" t="s">
        <v>107</v>
      </c>
      <c r="G83" s="2"/>
      <c r="H83" s="2"/>
      <c r="I83" s="2"/>
      <c r="J83" s="2" t="s">
        <v>408</v>
      </c>
      <c r="K83" s="2" t="s">
        <v>61</v>
      </c>
      <c r="L83" s="2" t="str">
        <f t="shared" si="2"/>
        <v>Quercus garryana</v>
      </c>
      <c r="M83" s="11" t="s">
        <v>387</v>
      </c>
      <c r="N83" s="2"/>
      <c r="O83" s="2" t="s">
        <v>37</v>
      </c>
      <c r="P83" s="1">
        <v>1</v>
      </c>
      <c r="Q83" s="1">
        <v>1</v>
      </c>
      <c r="R83" s="2"/>
      <c r="S83" s="2"/>
      <c r="T83" s="1">
        <v>6</v>
      </c>
      <c r="U83" s="1">
        <v>6</v>
      </c>
      <c r="V83" s="1">
        <v>8</v>
      </c>
      <c r="W83" s="1">
        <v>3</v>
      </c>
      <c r="X83" s="7" t="s">
        <v>345</v>
      </c>
      <c r="Y83" s="1">
        <v>8</v>
      </c>
      <c r="Z83" s="2" t="s">
        <v>22</v>
      </c>
      <c r="AA83" s="2" t="s">
        <v>23</v>
      </c>
      <c r="AB83" s="2" t="s">
        <v>44</v>
      </c>
      <c r="AC8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3" s="7" t="s">
        <v>142</v>
      </c>
      <c r="AE8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3" s="2" t="s">
        <v>23</v>
      </c>
      <c r="AG83" s="2" t="s">
        <v>44</v>
      </c>
      <c r="AH8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3" s="7" t="s">
        <v>142</v>
      </c>
      <c r="AJ8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3" s="2" t="s">
        <v>23</v>
      </c>
      <c r="AL83" s="2" t="s">
        <v>44</v>
      </c>
      <c r="AM8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3" s="7" t="s">
        <v>142</v>
      </c>
      <c r="AO8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3" s="6"/>
      <c r="AQ83" s="2"/>
      <c r="AR83" s="1">
        <v>0</v>
      </c>
      <c r="AS83" s="2" t="s">
        <v>219</v>
      </c>
      <c r="AT83" s="12">
        <v>-121.48158329985048</v>
      </c>
      <c r="AU83" s="12">
        <v>45.726637516570619</v>
      </c>
    </row>
    <row r="84" spans="1:47" x14ac:dyDescent="0.2">
      <c r="A84" s="1">
        <v>83</v>
      </c>
      <c r="B84" s="2" t="s">
        <v>220</v>
      </c>
      <c r="C84" s="3">
        <v>43396.683333333334</v>
      </c>
      <c r="D84" s="2" t="s">
        <v>17</v>
      </c>
      <c r="E84" s="2" t="s">
        <v>212</v>
      </c>
      <c r="F84" s="2" t="s">
        <v>107</v>
      </c>
      <c r="G84" s="2"/>
      <c r="H84" s="2"/>
      <c r="I84" s="2"/>
      <c r="J84" s="2" t="s">
        <v>408</v>
      </c>
      <c r="K84" s="2" t="s">
        <v>61</v>
      </c>
      <c r="L84" s="2" t="str">
        <f t="shared" si="2"/>
        <v>Quercus garryana</v>
      </c>
      <c r="M84" s="11" t="s">
        <v>387</v>
      </c>
      <c r="N84" s="2"/>
      <c r="O84" s="2" t="s">
        <v>37</v>
      </c>
      <c r="P84" s="1">
        <v>1</v>
      </c>
      <c r="Q84" s="1">
        <v>2</v>
      </c>
      <c r="R84" s="1">
        <v>3</v>
      </c>
      <c r="S84" s="1">
        <v>1</v>
      </c>
      <c r="T84" s="1">
        <v>10</v>
      </c>
      <c r="U84" s="1">
        <v>10</v>
      </c>
      <c r="V84" s="1">
        <v>10</v>
      </c>
      <c r="W84" s="1">
        <v>4</v>
      </c>
      <c r="X84" s="7" t="s">
        <v>346</v>
      </c>
      <c r="Y84" s="1">
        <v>10</v>
      </c>
      <c r="Z84" s="2" t="s">
        <v>22</v>
      </c>
      <c r="AA84" s="2" t="s">
        <v>23</v>
      </c>
      <c r="AB84" s="2" t="s">
        <v>44</v>
      </c>
      <c r="AC8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4" s="7" t="s">
        <v>142</v>
      </c>
      <c r="AE8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4" s="2" t="s">
        <v>23</v>
      </c>
      <c r="AG84" s="2" t="s">
        <v>44</v>
      </c>
      <c r="AH8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4" s="7" t="s">
        <v>142</v>
      </c>
      <c r="AJ8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4" s="2" t="s">
        <v>23</v>
      </c>
      <c r="AL84" s="2" t="s">
        <v>44</v>
      </c>
      <c r="AM8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4" s="7" t="s">
        <v>142</v>
      </c>
      <c r="AO8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4" s="6"/>
      <c r="AQ84" s="2"/>
      <c r="AR84" s="1">
        <v>0</v>
      </c>
      <c r="AS84" s="2" t="s">
        <v>221</v>
      </c>
      <c r="AT84" s="12">
        <v>-121.48154746695211</v>
      </c>
      <c r="AU84" s="12">
        <v>45.726636566516888</v>
      </c>
    </row>
    <row r="85" spans="1:47" x14ac:dyDescent="0.2">
      <c r="A85" s="1">
        <v>84</v>
      </c>
      <c r="B85" s="2" t="s">
        <v>222</v>
      </c>
      <c r="C85" s="3">
        <v>43396.683333333334</v>
      </c>
      <c r="D85" s="2" t="s">
        <v>17</v>
      </c>
      <c r="E85" s="2" t="s">
        <v>212</v>
      </c>
      <c r="F85" s="2" t="s">
        <v>107</v>
      </c>
      <c r="G85" s="2"/>
      <c r="H85" s="2"/>
      <c r="I85" s="2"/>
      <c r="J85" s="2" t="s">
        <v>408</v>
      </c>
      <c r="K85" s="2" t="s">
        <v>61</v>
      </c>
      <c r="L85" s="2" t="str">
        <f t="shared" si="2"/>
        <v>Quercus garryana</v>
      </c>
      <c r="M85" s="11" t="s">
        <v>387</v>
      </c>
      <c r="N85" s="2"/>
      <c r="O85" s="2" t="s">
        <v>37</v>
      </c>
      <c r="P85" s="1">
        <v>1</v>
      </c>
      <c r="Q85" s="1">
        <v>2</v>
      </c>
      <c r="R85" s="1">
        <v>3</v>
      </c>
      <c r="S85" s="2"/>
      <c r="T85" s="1">
        <v>8</v>
      </c>
      <c r="U85" s="1">
        <v>6</v>
      </c>
      <c r="V85" s="1">
        <v>10</v>
      </c>
      <c r="W85" s="1">
        <v>4</v>
      </c>
      <c r="X85" s="7" t="s">
        <v>345</v>
      </c>
      <c r="Y85" s="1">
        <v>10</v>
      </c>
      <c r="Z85" s="2" t="s">
        <v>22</v>
      </c>
      <c r="AA85" s="2" t="s">
        <v>23</v>
      </c>
      <c r="AB85" s="2" t="s">
        <v>44</v>
      </c>
      <c r="AC8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5" s="7" t="s">
        <v>142</v>
      </c>
      <c r="AE8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5" s="2" t="s">
        <v>23</v>
      </c>
      <c r="AG85" s="2" t="s">
        <v>44</v>
      </c>
      <c r="AH8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5" s="7" t="s">
        <v>142</v>
      </c>
      <c r="AJ8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5" s="2" t="s">
        <v>23</v>
      </c>
      <c r="AL85" s="2" t="s">
        <v>44</v>
      </c>
      <c r="AM8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5" s="7" t="s">
        <v>142</v>
      </c>
      <c r="AO8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5" s="6"/>
      <c r="AQ85" s="2"/>
      <c r="AR85" s="1">
        <v>0</v>
      </c>
      <c r="AS85" s="2" t="s">
        <v>223</v>
      </c>
      <c r="AT85" s="12">
        <v>-121.48155024993284</v>
      </c>
      <c r="AU85" s="12">
        <v>45.726644066610497</v>
      </c>
    </row>
    <row r="86" spans="1:47" x14ac:dyDescent="0.2">
      <c r="A86" s="1">
        <v>85</v>
      </c>
      <c r="B86" s="2" t="s">
        <v>224</v>
      </c>
      <c r="C86" s="3">
        <v>43396.683333333334</v>
      </c>
      <c r="D86" s="2" t="s">
        <v>17</v>
      </c>
      <c r="E86" s="2" t="s">
        <v>212</v>
      </c>
      <c r="F86" s="2" t="s">
        <v>107</v>
      </c>
      <c r="G86" s="2"/>
      <c r="H86" s="2"/>
      <c r="I86" s="2"/>
      <c r="J86" s="2" t="s">
        <v>408</v>
      </c>
      <c r="K86" s="2" t="s">
        <v>61</v>
      </c>
      <c r="L86" s="2" t="str">
        <f t="shared" si="2"/>
        <v>Quercus garryana</v>
      </c>
      <c r="M86" s="11" t="s">
        <v>387</v>
      </c>
      <c r="N86" s="2"/>
      <c r="O86" s="2" t="s">
        <v>37</v>
      </c>
      <c r="P86" s="1">
        <v>2</v>
      </c>
      <c r="Q86" s="2"/>
      <c r="R86" s="2"/>
      <c r="S86" s="2"/>
      <c r="T86" s="1">
        <v>6</v>
      </c>
      <c r="U86" s="1">
        <v>6</v>
      </c>
      <c r="V86" s="1">
        <v>10</v>
      </c>
      <c r="W86" s="1">
        <v>4</v>
      </c>
      <c r="X86" s="7" t="s">
        <v>345</v>
      </c>
      <c r="Y86" s="1">
        <v>10</v>
      </c>
      <c r="Z86" s="2" t="s">
        <v>38</v>
      </c>
      <c r="AA86" s="2" t="s">
        <v>23</v>
      </c>
      <c r="AB86" s="2" t="s">
        <v>44</v>
      </c>
      <c r="AC8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6" s="7" t="s">
        <v>142</v>
      </c>
      <c r="AE8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6" s="2" t="s">
        <v>23</v>
      </c>
      <c r="AG86" s="2" t="s">
        <v>44</v>
      </c>
      <c r="AH8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6" s="7" t="s">
        <v>142</v>
      </c>
      <c r="AJ8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6" s="2" t="s">
        <v>23</v>
      </c>
      <c r="AL86" s="2" t="s">
        <v>44</v>
      </c>
      <c r="AM8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6" s="7" t="s">
        <v>142</v>
      </c>
      <c r="AO8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6" s="6"/>
      <c r="AQ86" s="2"/>
      <c r="AR86" s="1">
        <v>0</v>
      </c>
      <c r="AS86" s="2" t="s">
        <v>225</v>
      </c>
      <c r="AT86" s="12">
        <v>-121.48153144999057</v>
      </c>
      <c r="AU86" s="12">
        <v>45.7266417168739</v>
      </c>
    </row>
    <row r="87" spans="1:47" x14ac:dyDescent="0.2">
      <c r="A87" s="1">
        <v>86</v>
      </c>
      <c r="B87" s="2" t="s">
        <v>226</v>
      </c>
      <c r="C87" s="3">
        <v>43396.683333333334</v>
      </c>
      <c r="D87" s="2" t="s">
        <v>17</v>
      </c>
      <c r="E87" s="2" t="s">
        <v>212</v>
      </c>
      <c r="F87" s="2" t="s">
        <v>107</v>
      </c>
      <c r="G87" s="2"/>
      <c r="H87" s="2"/>
      <c r="I87" s="2"/>
      <c r="J87" s="2" t="s">
        <v>408</v>
      </c>
      <c r="K87" s="2" t="s">
        <v>61</v>
      </c>
      <c r="L87" s="2" t="str">
        <f t="shared" si="2"/>
        <v>Quercus garryana</v>
      </c>
      <c r="M87" s="11" t="s">
        <v>387</v>
      </c>
      <c r="N87" s="2"/>
      <c r="O87" s="2" t="s">
        <v>37</v>
      </c>
      <c r="P87" s="1">
        <v>2</v>
      </c>
      <c r="Q87" s="1">
        <v>1</v>
      </c>
      <c r="R87" s="1">
        <v>1</v>
      </c>
      <c r="S87" s="2"/>
      <c r="T87" s="1">
        <v>8</v>
      </c>
      <c r="U87" s="1">
        <v>6</v>
      </c>
      <c r="V87" s="1">
        <v>8</v>
      </c>
      <c r="W87" s="1">
        <v>3</v>
      </c>
      <c r="X87" s="7" t="s">
        <v>345</v>
      </c>
      <c r="Y87" s="1">
        <v>8</v>
      </c>
      <c r="Z87" s="2" t="s">
        <v>22</v>
      </c>
      <c r="AA87" s="2" t="s">
        <v>23</v>
      </c>
      <c r="AB87" s="2" t="s">
        <v>44</v>
      </c>
      <c r="AC8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7" s="7" t="s">
        <v>142</v>
      </c>
      <c r="AE8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7" s="2" t="s">
        <v>23</v>
      </c>
      <c r="AG87" s="2" t="s">
        <v>44</v>
      </c>
      <c r="AH8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7" s="7" t="s">
        <v>142</v>
      </c>
      <c r="AJ8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7" s="2" t="s">
        <v>23</v>
      </c>
      <c r="AL87" s="2" t="s">
        <v>44</v>
      </c>
      <c r="AM8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7" s="7" t="s">
        <v>142</v>
      </c>
      <c r="AO8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7" s="6"/>
      <c r="AQ87" s="2"/>
      <c r="AR87" s="1">
        <v>0</v>
      </c>
      <c r="AS87" s="2" t="s">
        <v>227</v>
      </c>
      <c r="AT87" s="12">
        <v>-121.48146573373596</v>
      </c>
      <c r="AU87" s="12">
        <v>45.726666650289225</v>
      </c>
    </row>
    <row r="88" spans="1:47" x14ac:dyDescent="0.2">
      <c r="A88" s="1">
        <v>87</v>
      </c>
      <c r="B88" s="2" t="s">
        <v>228</v>
      </c>
      <c r="C88" s="3">
        <v>43396.683333333334</v>
      </c>
      <c r="D88" s="2" t="s">
        <v>17</v>
      </c>
      <c r="E88" s="2" t="s">
        <v>212</v>
      </c>
      <c r="F88" s="2" t="s">
        <v>107</v>
      </c>
      <c r="G88" s="2"/>
      <c r="H88" s="2"/>
      <c r="I88" s="2"/>
      <c r="J88" s="2" t="s">
        <v>408</v>
      </c>
      <c r="K88" s="2" t="s">
        <v>61</v>
      </c>
      <c r="L88" s="2" t="str">
        <f t="shared" si="2"/>
        <v>Quercus garryana</v>
      </c>
      <c r="M88" s="11" t="s">
        <v>387</v>
      </c>
      <c r="N88" s="2"/>
      <c r="O88" s="2" t="s">
        <v>37</v>
      </c>
      <c r="P88" s="1">
        <v>3</v>
      </c>
      <c r="Q88" s="2"/>
      <c r="R88" s="2"/>
      <c r="S88" s="2"/>
      <c r="T88" s="1">
        <v>5</v>
      </c>
      <c r="U88" s="1">
        <v>5</v>
      </c>
      <c r="V88" s="1">
        <v>15</v>
      </c>
      <c r="W88" s="1">
        <v>3</v>
      </c>
      <c r="X88" s="7" t="s">
        <v>345</v>
      </c>
      <c r="Y88" s="1">
        <v>15</v>
      </c>
      <c r="Z88" s="2" t="s">
        <v>22</v>
      </c>
      <c r="AA88" s="2" t="s">
        <v>23</v>
      </c>
      <c r="AB88" s="2" t="s">
        <v>44</v>
      </c>
      <c r="AC8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8" s="7" t="s">
        <v>142</v>
      </c>
      <c r="AE8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8" s="2" t="s">
        <v>23</v>
      </c>
      <c r="AG88" s="2" t="s">
        <v>44</v>
      </c>
      <c r="AH8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8" s="7" t="s">
        <v>142</v>
      </c>
      <c r="AJ8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8" s="2" t="s">
        <v>23</v>
      </c>
      <c r="AL88" s="2" t="s">
        <v>44</v>
      </c>
      <c r="AM8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8" s="7" t="s">
        <v>142</v>
      </c>
      <c r="AO8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8" s="6"/>
      <c r="AQ88" s="2"/>
      <c r="AR88" s="1">
        <v>0</v>
      </c>
      <c r="AS88" s="2" t="s">
        <v>229</v>
      </c>
      <c r="AT88" s="12">
        <v>-121.48146881675403</v>
      </c>
      <c r="AU88" s="12">
        <v>45.726710166472017</v>
      </c>
    </row>
    <row r="89" spans="1:47" x14ac:dyDescent="0.2">
      <c r="A89" s="1">
        <v>88</v>
      </c>
      <c r="B89" s="2" t="s">
        <v>230</v>
      </c>
      <c r="C89" s="3">
        <v>43396.683333333334</v>
      </c>
      <c r="D89" s="2" t="s">
        <v>17</v>
      </c>
      <c r="E89" s="2" t="s">
        <v>212</v>
      </c>
      <c r="F89" s="2" t="s">
        <v>107</v>
      </c>
      <c r="G89" s="2"/>
      <c r="H89" s="2"/>
      <c r="I89" s="2"/>
      <c r="J89" s="2" t="s">
        <v>408</v>
      </c>
      <c r="K89" s="2" t="s">
        <v>61</v>
      </c>
      <c r="L89" s="2" t="str">
        <f t="shared" si="2"/>
        <v>Quercus garryana</v>
      </c>
      <c r="M89" s="11" t="s">
        <v>387</v>
      </c>
      <c r="N89" s="2"/>
      <c r="O89" s="2" t="s">
        <v>37</v>
      </c>
      <c r="P89" s="1">
        <v>2</v>
      </c>
      <c r="Q89" s="2"/>
      <c r="R89" s="2"/>
      <c r="S89" s="2"/>
      <c r="T89" s="1">
        <v>5</v>
      </c>
      <c r="U89" s="1">
        <v>5</v>
      </c>
      <c r="V89" s="1">
        <v>10</v>
      </c>
      <c r="W89" s="1">
        <v>4</v>
      </c>
      <c r="X89" s="7" t="s">
        <v>345</v>
      </c>
      <c r="Y89" s="1">
        <v>10</v>
      </c>
      <c r="Z89" s="2" t="s">
        <v>22</v>
      </c>
      <c r="AA89" s="2" t="s">
        <v>23</v>
      </c>
      <c r="AB89" s="2" t="s">
        <v>44</v>
      </c>
      <c r="AC8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89" s="7" t="s">
        <v>142</v>
      </c>
      <c r="AE8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89" s="2" t="s">
        <v>23</v>
      </c>
      <c r="AG89" s="2" t="s">
        <v>44</v>
      </c>
      <c r="AH8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89" s="7" t="s">
        <v>142</v>
      </c>
      <c r="AJ8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89" s="2" t="s">
        <v>23</v>
      </c>
      <c r="AL89" s="2" t="s">
        <v>44</v>
      </c>
      <c r="AM8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89" s="7" t="s">
        <v>142</v>
      </c>
      <c r="AO8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89" s="6"/>
      <c r="AQ89" s="2"/>
      <c r="AR89" s="1">
        <v>0</v>
      </c>
      <c r="AS89" s="2" t="s">
        <v>229</v>
      </c>
      <c r="AT89" s="12">
        <v>-121.48150458317706</v>
      </c>
      <c r="AU89" s="12">
        <v>45.726666733066139</v>
      </c>
    </row>
    <row r="90" spans="1:47" x14ac:dyDescent="0.2">
      <c r="A90" s="1">
        <v>89</v>
      </c>
      <c r="B90" s="2" t="s">
        <v>231</v>
      </c>
      <c r="C90" s="3">
        <v>43396.683333333334</v>
      </c>
      <c r="D90" s="2" t="s">
        <v>17</v>
      </c>
      <c r="E90" s="2" t="s">
        <v>212</v>
      </c>
      <c r="F90" s="2" t="s">
        <v>107</v>
      </c>
      <c r="G90" s="2"/>
      <c r="H90" s="2"/>
      <c r="I90" s="2"/>
      <c r="J90" s="2" t="s">
        <v>408</v>
      </c>
      <c r="K90" s="2" t="s">
        <v>61</v>
      </c>
      <c r="L90" s="2" t="str">
        <f t="shared" si="2"/>
        <v>Quercus garryana</v>
      </c>
      <c r="M90" s="11" t="s">
        <v>387</v>
      </c>
      <c r="N90" s="2"/>
      <c r="O90" s="2" t="s">
        <v>37</v>
      </c>
      <c r="P90" s="1">
        <v>4</v>
      </c>
      <c r="Q90" s="2"/>
      <c r="R90" s="2"/>
      <c r="S90" s="2"/>
      <c r="T90" s="1">
        <v>5</v>
      </c>
      <c r="U90" s="1">
        <v>5</v>
      </c>
      <c r="V90" s="1">
        <v>10</v>
      </c>
      <c r="W90" s="9">
        <v>3</v>
      </c>
      <c r="X90" s="7" t="s">
        <v>345</v>
      </c>
      <c r="Y90" s="1">
        <v>10</v>
      </c>
      <c r="Z90" s="2" t="s">
        <v>22</v>
      </c>
      <c r="AA90" s="2" t="s">
        <v>23</v>
      </c>
      <c r="AB90" s="2" t="s">
        <v>44</v>
      </c>
      <c r="AC9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0" s="7" t="s">
        <v>142</v>
      </c>
      <c r="AE9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0" s="2" t="s">
        <v>23</v>
      </c>
      <c r="AG90" s="2" t="s">
        <v>44</v>
      </c>
      <c r="AH9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0" s="7" t="s">
        <v>142</v>
      </c>
      <c r="AJ9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0" s="2" t="s">
        <v>23</v>
      </c>
      <c r="AL90" s="2" t="s">
        <v>44</v>
      </c>
      <c r="AM9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0" s="7" t="s">
        <v>142</v>
      </c>
      <c r="AO9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0" s="6"/>
      <c r="AQ90" s="2"/>
      <c r="AR90" s="1">
        <v>0</v>
      </c>
      <c r="AS90" s="2" t="s">
        <v>229</v>
      </c>
      <c r="AT90" s="12">
        <v>-121.48148714957236</v>
      </c>
      <c r="AU90" s="12">
        <v>45.726693683215963</v>
      </c>
    </row>
    <row r="91" spans="1:47" x14ac:dyDescent="0.2">
      <c r="A91" s="1">
        <v>90</v>
      </c>
      <c r="B91" s="2" t="s">
        <v>232</v>
      </c>
      <c r="C91" s="3">
        <v>43396.683333333334</v>
      </c>
      <c r="D91" s="2" t="s">
        <v>17</v>
      </c>
      <c r="E91" s="2" t="s">
        <v>212</v>
      </c>
      <c r="F91" s="2" t="s">
        <v>107</v>
      </c>
      <c r="G91" s="2"/>
      <c r="H91" s="2"/>
      <c r="I91" s="2"/>
      <c r="J91" s="2" t="s">
        <v>408</v>
      </c>
      <c r="K91" s="2" t="s">
        <v>61</v>
      </c>
      <c r="L91" s="2" t="str">
        <f t="shared" si="2"/>
        <v>Quercus garryana</v>
      </c>
      <c r="M91" s="11" t="s">
        <v>387</v>
      </c>
      <c r="N91" s="2"/>
      <c r="O91" s="2" t="s">
        <v>37</v>
      </c>
      <c r="P91" s="1">
        <v>4</v>
      </c>
      <c r="Q91" s="1">
        <v>1</v>
      </c>
      <c r="R91" s="1">
        <v>1</v>
      </c>
      <c r="S91" s="2"/>
      <c r="T91" s="1">
        <v>8</v>
      </c>
      <c r="U91" s="1">
        <v>6</v>
      </c>
      <c r="V91" s="1">
        <v>10</v>
      </c>
      <c r="W91" s="1">
        <v>4</v>
      </c>
      <c r="X91" s="7" t="s">
        <v>345</v>
      </c>
      <c r="Y91" s="1">
        <v>10</v>
      </c>
      <c r="Z91" s="2" t="s">
        <v>22</v>
      </c>
      <c r="AA91" s="2" t="s">
        <v>23</v>
      </c>
      <c r="AB91" s="2" t="s">
        <v>44</v>
      </c>
      <c r="AC9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1" s="7" t="s">
        <v>142</v>
      </c>
      <c r="AE9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1" s="2" t="s">
        <v>23</v>
      </c>
      <c r="AG91" s="2" t="s">
        <v>44</v>
      </c>
      <c r="AH9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1" s="7" t="s">
        <v>142</v>
      </c>
      <c r="AJ9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1" s="2" t="s">
        <v>23</v>
      </c>
      <c r="AL91" s="2" t="s">
        <v>44</v>
      </c>
      <c r="AM9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1" s="7" t="s">
        <v>142</v>
      </c>
      <c r="AO9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1" s="6"/>
      <c r="AQ91" s="2"/>
      <c r="AR91" s="1">
        <v>0</v>
      </c>
      <c r="AS91" s="2" t="s">
        <v>233</v>
      </c>
      <c r="AT91" s="12">
        <v>-121.48151704999658</v>
      </c>
      <c r="AU91" s="12">
        <v>45.726671149715983</v>
      </c>
    </row>
    <row r="92" spans="1:47" x14ac:dyDescent="0.2">
      <c r="A92" s="1">
        <v>91</v>
      </c>
      <c r="B92" s="2" t="s">
        <v>234</v>
      </c>
      <c r="C92" s="3">
        <v>43396.683333333334</v>
      </c>
      <c r="D92" s="2" t="s">
        <v>17</v>
      </c>
      <c r="E92" s="2" t="s">
        <v>235</v>
      </c>
      <c r="F92" s="2" t="s">
        <v>107</v>
      </c>
      <c r="G92" s="2" t="s">
        <v>396</v>
      </c>
      <c r="H92" s="2" t="s">
        <v>236</v>
      </c>
      <c r="I92" s="1">
        <v>25</v>
      </c>
      <c r="J92" s="2" t="s">
        <v>409</v>
      </c>
      <c r="K92" s="7" t="s">
        <v>353</v>
      </c>
      <c r="L92" s="2" t="str">
        <f t="shared" si="2"/>
        <v>Platanus x acerifolia</v>
      </c>
      <c r="M92" s="11" t="s">
        <v>383</v>
      </c>
      <c r="N92" s="2"/>
      <c r="O92" s="2" t="s">
        <v>37</v>
      </c>
      <c r="P92" s="1">
        <v>3</v>
      </c>
      <c r="Q92" s="2"/>
      <c r="R92" s="2"/>
      <c r="S92" s="2"/>
      <c r="T92" s="1">
        <v>10</v>
      </c>
      <c r="U92" s="1">
        <v>12</v>
      </c>
      <c r="V92" s="1">
        <v>10</v>
      </c>
      <c r="W92" s="1">
        <v>4</v>
      </c>
      <c r="X92" s="7" t="s">
        <v>345</v>
      </c>
      <c r="Y92" s="1">
        <v>10</v>
      </c>
      <c r="Z92" s="2" t="s">
        <v>38</v>
      </c>
      <c r="AA92" s="2" t="s">
        <v>23</v>
      </c>
      <c r="AB92" s="2" t="s">
        <v>44</v>
      </c>
      <c r="AC9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2" s="7" t="s">
        <v>142</v>
      </c>
      <c r="AE9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2" s="2" t="s">
        <v>23</v>
      </c>
      <c r="AG92" s="2" t="s">
        <v>44</v>
      </c>
      <c r="AH9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2" s="7" t="s">
        <v>142</v>
      </c>
      <c r="AJ9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2" s="2" t="s">
        <v>23</v>
      </c>
      <c r="AL92" s="2" t="s">
        <v>44</v>
      </c>
      <c r="AM9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2" s="7" t="s">
        <v>142</v>
      </c>
      <c r="AO9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2" s="6"/>
      <c r="AQ92" s="2"/>
      <c r="AR92" s="1">
        <v>0</v>
      </c>
      <c r="AS92" s="2" t="s">
        <v>237</v>
      </c>
      <c r="AT92" s="12">
        <v>-121.48909355069729</v>
      </c>
      <c r="AU92" s="12">
        <v>45.727751832543653</v>
      </c>
    </row>
    <row r="93" spans="1:47" x14ac:dyDescent="0.2">
      <c r="A93" s="1">
        <v>92</v>
      </c>
      <c r="B93" s="2" t="s">
        <v>238</v>
      </c>
      <c r="C93" s="3">
        <v>43396.683333333334</v>
      </c>
      <c r="D93" s="2" t="s">
        <v>17</v>
      </c>
      <c r="E93" s="2" t="s">
        <v>235</v>
      </c>
      <c r="F93" s="2" t="s">
        <v>107</v>
      </c>
      <c r="G93" s="2" t="s">
        <v>396</v>
      </c>
      <c r="H93" s="2" t="s">
        <v>236</v>
      </c>
      <c r="I93" s="1">
        <v>52</v>
      </c>
      <c r="J93" s="2" t="s">
        <v>409</v>
      </c>
      <c r="K93" s="7" t="s">
        <v>353</v>
      </c>
      <c r="L93" s="2" t="str">
        <f t="shared" si="2"/>
        <v>Platanus x acerifolia</v>
      </c>
      <c r="M93" s="11" t="s">
        <v>383</v>
      </c>
      <c r="N93" s="2"/>
      <c r="O93" s="2" t="s">
        <v>37</v>
      </c>
      <c r="P93" s="1">
        <v>2</v>
      </c>
      <c r="Q93" s="2"/>
      <c r="R93" s="2"/>
      <c r="S93" s="2"/>
      <c r="T93" s="1">
        <v>10</v>
      </c>
      <c r="U93" s="1">
        <v>10</v>
      </c>
      <c r="V93" s="1">
        <v>18</v>
      </c>
      <c r="W93" s="1">
        <v>6</v>
      </c>
      <c r="X93" s="7" t="s">
        <v>345</v>
      </c>
      <c r="Y93" s="1">
        <v>18</v>
      </c>
      <c r="Z93" s="2" t="s">
        <v>38</v>
      </c>
      <c r="AA93" s="2" t="s">
        <v>23</v>
      </c>
      <c r="AB93" s="2" t="s">
        <v>44</v>
      </c>
      <c r="AC9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3" s="7" t="s">
        <v>142</v>
      </c>
      <c r="AE9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3" s="2" t="s">
        <v>23</v>
      </c>
      <c r="AG93" s="2" t="s">
        <v>44</v>
      </c>
      <c r="AH9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3" s="7" t="s">
        <v>142</v>
      </c>
      <c r="AJ9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3" s="2" t="s">
        <v>23</v>
      </c>
      <c r="AL93" s="2" t="s">
        <v>44</v>
      </c>
      <c r="AM9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3" s="7" t="s">
        <v>142</v>
      </c>
      <c r="AO9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3" s="6"/>
      <c r="AQ93" s="2"/>
      <c r="AR93" s="1">
        <v>0</v>
      </c>
      <c r="AS93" s="2" t="s">
        <v>239</v>
      </c>
      <c r="AT93" s="12">
        <v>-121.4890175424445</v>
      </c>
      <c r="AU93" s="12">
        <v>45.727751181001658</v>
      </c>
    </row>
    <row r="94" spans="1:47" x14ac:dyDescent="0.2">
      <c r="A94" s="1">
        <v>93</v>
      </c>
      <c r="B94" s="2" t="s">
        <v>240</v>
      </c>
      <c r="C94" s="3">
        <v>43396.683333333334</v>
      </c>
      <c r="D94" s="2" t="s">
        <v>17</v>
      </c>
      <c r="E94" s="2" t="s">
        <v>235</v>
      </c>
      <c r="F94" s="2" t="s">
        <v>107</v>
      </c>
      <c r="G94" s="2" t="s">
        <v>396</v>
      </c>
      <c r="H94" s="2" t="s">
        <v>236</v>
      </c>
      <c r="I94" s="1">
        <v>75</v>
      </c>
      <c r="J94" s="2" t="s">
        <v>409</v>
      </c>
      <c r="K94" s="7" t="s">
        <v>353</v>
      </c>
      <c r="L94" s="2" t="str">
        <f t="shared" si="2"/>
        <v>Platanus x acerifolia</v>
      </c>
      <c r="M94" s="11" t="s">
        <v>383</v>
      </c>
      <c r="N94" s="2"/>
      <c r="O94" s="2" t="s">
        <v>43</v>
      </c>
      <c r="P94" s="1">
        <v>4</v>
      </c>
      <c r="Q94" s="2"/>
      <c r="R94" s="2"/>
      <c r="S94" s="2"/>
      <c r="T94" s="1">
        <v>18</v>
      </c>
      <c r="U94" s="1">
        <v>15</v>
      </c>
      <c r="V94" s="1">
        <v>25</v>
      </c>
      <c r="W94" s="1">
        <v>4</v>
      </c>
      <c r="X94" s="7" t="s">
        <v>345</v>
      </c>
      <c r="Y94" s="1">
        <v>25</v>
      </c>
      <c r="Z94" s="2" t="s">
        <v>38</v>
      </c>
      <c r="AA94" s="2" t="s">
        <v>23</v>
      </c>
      <c r="AB94" s="2" t="s">
        <v>44</v>
      </c>
      <c r="AC9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4" s="7" t="s">
        <v>142</v>
      </c>
      <c r="AE9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4" s="2" t="s">
        <v>23</v>
      </c>
      <c r="AG94" s="2" t="s">
        <v>44</v>
      </c>
      <c r="AH9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4" s="7" t="s">
        <v>142</v>
      </c>
      <c r="AJ9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4" s="2" t="s">
        <v>23</v>
      </c>
      <c r="AL94" s="2" t="s">
        <v>44</v>
      </c>
      <c r="AM9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4" s="7" t="s">
        <v>142</v>
      </c>
      <c r="AO9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4" s="6"/>
      <c r="AQ94" s="2"/>
      <c r="AR94" s="1">
        <v>0</v>
      </c>
      <c r="AS94" s="2" t="s">
        <v>241</v>
      </c>
      <c r="AT94" s="12">
        <v>-121.48895646688663</v>
      </c>
      <c r="AU94" s="12">
        <v>45.727751799935206</v>
      </c>
    </row>
    <row r="95" spans="1:47" x14ac:dyDescent="0.2">
      <c r="A95" s="1">
        <v>94</v>
      </c>
      <c r="B95" s="2" t="s">
        <v>242</v>
      </c>
      <c r="C95" s="3">
        <v>43396.683333333334</v>
      </c>
      <c r="D95" s="2" t="s">
        <v>17</v>
      </c>
      <c r="E95" s="2" t="s">
        <v>235</v>
      </c>
      <c r="F95" s="2" t="s">
        <v>107</v>
      </c>
      <c r="G95" s="2" t="s">
        <v>396</v>
      </c>
      <c r="H95" s="2" t="s">
        <v>236</v>
      </c>
      <c r="I95" s="1">
        <v>100</v>
      </c>
      <c r="J95" s="2" t="s">
        <v>409</v>
      </c>
      <c r="K95" s="7" t="s">
        <v>353</v>
      </c>
      <c r="L95" s="2" t="str">
        <f t="shared" si="2"/>
        <v>Platanus x acerifolia</v>
      </c>
      <c r="M95" s="11" t="s">
        <v>383</v>
      </c>
      <c r="N95" s="2"/>
      <c r="O95" s="2" t="s">
        <v>43</v>
      </c>
      <c r="P95" s="1">
        <v>4</v>
      </c>
      <c r="Q95" s="2"/>
      <c r="R95" s="2"/>
      <c r="S95" s="2"/>
      <c r="T95" s="1">
        <v>12</v>
      </c>
      <c r="U95" s="1">
        <v>15</v>
      </c>
      <c r="V95" s="1">
        <v>20</v>
      </c>
      <c r="W95" s="1">
        <v>4</v>
      </c>
      <c r="X95" s="7" t="s">
        <v>345</v>
      </c>
      <c r="Y95" s="1">
        <v>20</v>
      </c>
      <c r="Z95" s="2" t="s">
        <v>38</v>
      </c>
      <c r="AA95" s="2" t="s">
        <v>23</v>
      </c>
      <c r="AB95" s="2" t="s">
        <v>44</v>
      </c>
      <c r="AC9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5" s="7" t="s">
        <v>142</v>
      </c>
      <c r="AE9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5" s="2" t="s">
        <v>23</v>
      </c>
      <c r="AG95" s="2" t="s">
        <v>44</v>
      </c>
      <c r="AH9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5" s="7" t="s">
        <v>142</v>
      </c>
      <c r="AJ9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5" s="2" t="s">
        <v>23</v>
      </c>
      <c r="AL95" s="2" t="s">
        <v>44</v>
      </c>
      <c r="AM9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5" s="7" t="s">
        <v>142</v>
      </c>
      <c r="AO9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5" s="6"/>
      <c r="AQ95" s="2"/>
      <c r="AR95" s="1">
        <v>0</v>
      </c>
      <c r="AS95" s="2" t="s">
        <v>241</v>
      </c>
      <c r="AT95" s="12">
        <v>-121.48885813370237</v>
      </c>
      <c r="AU95" s="12">
        <v>45.727751249981083</v>
      </c>
    </row>
    <row r="96" spans="1:47" x14ac:dyDescent="0.2">
      <c r="A96" s="1">
        <v>95</v>
      </c>
      <c r="B96" s="2" t="s">
        <v>243</v>
      </c>
      <c r="C96" s="3">
        <v>43396.683333333334</v>
      </c>
      <c r="D96" s="2" t="s">
        <v>17</v>
      </c>
      <c r="E96" s="2" t="s">
        <v>235</v>
      </c>
      <c r="F96" s="2" t="s">
        <v>107</v>
      </c>
      <c r="G96" s="2" t="s">
        <v>396</v>
      </c>
      <c r="H96" s="2" t="s">
        <v>236</v>
      </c>
      <c r="I96" s="1">
        <v>125</v>
      </c>
      <c r="J96" s="2" t="s">
        <v>409</v>
      </c>
      <c r="K96" s="7" t="s">
        <v>353</v>
      </c>
      <c r="L96" s="2" t="str">
        <f t="shared" si="2"/>
        <v>Platanus x acerifolia</v>
      </c>
      <c r="M96" s="11" t="s">
        <v>383</v>
      </c>
      <c r="N96" s="2"/>
      <c r="O96" s="2" t="s">
        <v>43</v>
      </c>
      <c r="P96" s="1">
        <v>4</v>
      </c>
      <c r="Q96" s="2"/>
      <c r="R96" s="2"/>
      <c r="S96" s="2"/>
      <c r="T96" s="1">
        <v>12</v>
      </c>
      <c r="U96" s="1">
        <v>12</v>
      </c>
      <c r="V96" s="1">
        <v>20</v>
      </c>
      <c r="W96" s="1">
        <v>5</v>
      </c>
      <c r="X96" s="7" t="s">
        <v>345</v>
      </c>
      <c r="Y96" s="1">
        <v>20</v>
      </c>
      <c r="Z96" s="2" t="s">
        <v>38</v>
      </c>
      <c r="AA96" s="2" t="s">
        <v>23</v>
      </c>
      <c r="AB96" s="2" t="s">
        <v>44</v>
      </c>
      <c r="AC9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6" s="7" t="s">
        <v>142</v>
      </c>
      <c r="AE9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6" s="2" t="s">
        <v>23</v>
      </c>
      <c r="AG96" s="2" t="s">
        <v>44</v>
      </c>
      <c r="AH9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6" s="7" t="s">
        <v>142</v>
      </c>
      <c r="AJ9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6" s="2" t="s">
        <v>23</v>
      </c>
      <c r="AL96" s="2" t="s">
        <v>44</v>
      </c>
      <c r="AM9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6" s="7" t="s">
        <v>142</v>
      </c>
      <c r="AO9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6" s="6"/>
      <c r="AQ96" s="2"/>
      <c r="AR96" s="1">
        <v>0</v>
      </c>
      <c r="AS96" s="2" t="s">
        <v>241</v>
      </c>
      <c r="AT96" s="12">
        <v>-121.48878948355002</v>
      </c>
      <c r="AU96" s="12">
        <v>45.727755916752358</v>
      </c>
    </row>
    <row r="97" spans="1:47" x14ac:dyDescent="0.2">
      <c r="A97" s="1">
        <v>96</v>
      </c>
      <c r="B97" s="2" t="s">
        <v>244</v>
      </c>
      <c r="C97" s="3">
        <v>43396.683333333334</v>
      </c>
      <c r="D97" s="2" t="s">
        <v>17</v>
      </c>
      <c r="E97" s="2" t="s">
        <v>235</v>
      </c>
      <c r="F97" s="2" t="s">
        <v>107</v>
      </c>
      <c r="G97" s="2" t="s">
        <v>396</v>
      </c>
      <c r="H97" s="2" t="s">
        <v>236</v>
      </c>
      <c r="I97" s="1">
        <v>150</v>
      </c>
      <c r="J97" s="2" t="s">
        <v>409</v>
      </c>
      <c r="K97" s="7" t="s">
        <v>353</v>
      </c>
      <c r="L97" s="2" t="str">
        <f t="shared" si="2"/>
        <v>Platanus x acerifolia</v>
      </c>
      <c r="M97" s="11" t="s">
        <v>383</v>
      </c>
      <c r="N97" s="2"/>
      <c r="O97" s="2" t="s">
        <v>43</v>
      </c>
      <c r="P97" s="1">
        <v>5</v>
      </c>
      <c r="Q97" s="2"/>
      <c r="R97" s="2"/>
      <c r="S97" s="2"/>
      <c r="T97" s="1">
        <v>18</v>
      </c>
      <c r="U97" s="1">
        <v>18</v>
      </c>
      <c r="V97" s="1">
        <v>25</v>
      </c>
      <c r="W97" s="1">
        <v>4</v>
      </c>
      <c r="X97" s="7" t="s">
        <v>345</v>
      </c>
      <c r="Y97" s="1">
        <v>25</v>
      </c>
      <c r="Z97" s="2" t="s">
        <v>38</v>
      </c>
      <c r="AA97" s="2" t="s">
        <v>23</v>
      </c>
      <c r="AB97" s="2" t="s">
        <v>44</v>
      </c>
      <c r="AC9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7" s="7" t="s">
        <v>142</v>
      </c>
      <c r="AE9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7" s="2" t="s">
        <v>23</v>
      </c>
      <c r="AG97" s="2" t="s">
        <v>44</v>
      </c>
      <c r="AH9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7" s="7" t="s">
        <v>142</v>
      </c>
      <c r="AJ9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7" s="2" t="s">
        <v>23</v>
      </c>
      <c r="AL97" s="2" t="s">
        <v>44</v>
      </c>
      <c r="AM9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7" s="7" t="s">
        <v>142</v>
      </c>
      <c r="AO9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7" s="6"/>
      <c r="AQ97" s="2"/>
      <c r="AR97" s="1">
        <v>0</v>
      </c>
      <c r="AS97" s="2" t="s">
        <v>241</v>
      </c>
      <c r="AT97" s="12">
        <v>-121.48874359580869</v>
      </c>
      <c r="AU97" s="12">
        <v>45.727755510400875</v>
      </c>
    </row>
    <row r="98" spans="1:47" x14ac:dyDescent="0.2">
      <c r="A98" s="1">
        <v>97</v>
      </c>
      <c r="B98" s="2" t="s">
        <v>245</v>
      </c>
      <c r="C98" s="3">
        <v>43396.683333333334</v>
      </c>
      <c r="D98" s="2" t="s">
        <v>17</v>
      </c>
      <c r="E98" s="2" t="s">
        <v>235</v>
      </c>
      <c r="F98" s="2" t="s">
        <v>107</v>
      </c>
      <c r="G98" s="2" t="s">
        <v>397</v>
      </c>
      <c r="H98" s="2" t="s">
        <v>236</v>
      </c>
      <c r="I98" s="1">
        <v>20</v>
      </c>
      <c r="J98" s="2" t="s">
        <v>408</v>
      </c>
      <c r="K98" s="2" t="s">
        <v>61</v>
      </c>
      <c r="L98" s="2" t="str">
        <f t="shared" ref="L98:L129" si="3">CONCATENATE(PROPER(J98), " ",K98)</f>
        <v>Quercus garryana</v>
      </c>
      <c r="M98" s="11" t="s">
        <v>387</v>
      </c>
      <c r="N98" s="2"/>
      <c r="O98" s="2" t="s">
        <v>62</v>
      </c>
      <c r="P98" s="1">
        <v>1</v>
      </c>
      <c r="Q98" s="1">
        <v>1</v>
      </c>
      <c r="R98" s="2"/>
      <c r="S98" s="2"/>
      <c r="T98" s="1">
        <v>2</v>
      </c>
      <c r="U98" s="1">
        <v>2</v>
      </c>
      <c r="V98" s="1">
        <v>5</v>
      </c>
      <c r="W98" s="1">
        <v>2.5</v>
      </c>
      <c r="X98" s="7" t="s">
        <v>345</v>
      </c>
      <c r="Y98" s="1">
        <v>5</v>
      </c>
      <c r="Z98" s="2" t="s">
        <v>38</v>
      </c>
      <c r="AA98" s="2" t="s">
        <v>23</v>
      </c>
      <c r="AB98" s="2" t="s">
        <v>44</v>
      </c>
      <c r="AC9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8" s="7" t="s">
        <v>142</v>
      </c>
      <c r="AE9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8" s="2" t="s">
        <v>23</v>
      </c>
      <c r="AG98" s="2" t="s">
        <v>44</v>
      </c>
      <c r="AH9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8" s="7" t="s">
        <v>142</v>
      </c>
      <c r="AJ9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8" s="2" t="s">
        <v>23</v>
      </c>
      <c r="AL98" s="2" t="s">
        <v>44</v>
      </c>
      <c r="AM9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8" s="7" t="s">
        <v>142</v>
      </c>
      <c r="AO9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8" s="6"/>
      <c r="AQ98" s="2"/>
      <c r="AR98" s="1">
        <v>0</v>
      </c>
      <c r="AS98" s="2" t="s">
        <v>246</v>
      </c>
      <c r="AT98" s="12">
        <v>-121.48911197155053</v>
      </c>
      <c r="AU98" s="12">
        <v>45.727912297259586</v>
      </c>
    </row>
    <row r="99" spans="1:47" x14ac:dyDescent="0.2">
      <c r="A99" s="1">
        <v>98</v>
      </c>
      <c r="B99" s="2" t="s">
        <v>247</v>
      </c>
      <c r="C99" s="3">
        <v>43396.683333333334</v>
      </c>
      <c r="D99" s="2" t="s">
        <v>17</v>
      </c>
      <c r="E99" s="2" t="s">
        <v>235</v>
      </c>
      <c r="F99" s="2" t="s">
        <v>107</v>
      </c>
      <c r="G99" s="2" t="s">
        <v>397</v>
      </c>
      <c r="H99" s="2" t="s">
        <v>236</v>
      </c>
      <c r="I99" s="1">
        <v>45</v>
      </c>
      <c r="J99" s="2" t="s">
        <v>408</v>
      </c>
      <c r="K99" s="2" t="s">
        <v>61</v>
      </c>
      <c r="L99" s="2" t="str">
        <f t="shared" si="3"/>
        <v>Quercus garryana</v>
      </c>
      <c r="M99" s="11" t="s">
        <v>387</v>
      </c>
      <c r="N99" s="2"/>
      <c r="O99" s="2" t="s">
        <v>62</v>
      </c>
      <c r="P99" s="1">
        <v>1</v>
      </c>
      <c r="Q99" s="1">
        <v>1</v>
      </c>
      <c r="R99" s="2"/>
      <c r="S99" s="2"/>
      <c r="T99" s="1">
        <v>6</v>
      </c>
      <c r="U99" s="1">
        <v>6</v>
      </c>
      <c r="V99" s="1">
        <v>10</v>
      </c>
      <c r="W99" s="1">
        <v>1</v>
      </c>
      <c r="X99" s="7" t="s">
        <v>345</v>
      </c>
      <c r="Y99" s="1">
        <v>10</v>
      </c>
      <c r="Z99" s="2" t="s">
        <v>38</v>
      </c>
      <c r="AA99" s="2" t="s">
        <v>23</v>
      </c>
      <c r="AB99" s="2" t="s">
        <v>44</v>
      </c>
      <c r="AC9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99" s="7" t="s">
        <v>142</v>
      </c>
      <c r="AE9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99" s="2" t="s">
        <v>23</v>
      </c>
      <c r="AG99" s="2" t="s">
        <v>44</v>
      </c>
      <c r="AH9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99" s="7" t="s">
        <v>142</v>
      </c>
      <c r="AJ9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99" s="2" t="s">
        <v>23</v>
      </c>
      <c r="AL99" s="2" t="s">
        <v>44</v>
      </c>
      <c r="AM9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99" s="7" t="s">
        <v>142</v>
      </c>
      <c r="AO9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99" s="6"/>
      <c r="AQ99" s="2"/>
      <c r="AR99" s="1">
        <v>0</v>
      </c>
      <c r="AS99" s="2" t="s">
        <v>248</v>
      </c>
      <c r="AT99" s="12">
        <v>-121.48903449006062</v>
      </c>
      <c r="AU99" s="12">
        <v>45.727909973286806</v>
      </c>
    </row>
    <row r="100" spans="1:47" x14ac:dyDescent="0.2">
      <c r="A100" s="1">
        <v>99</v>
      </c>
      <c r="B100" s="2" t="s">
        <v>249</v>
      </c>
      <c r="C100" s="3">
        <v>43396.683333333334</v>
      </c>
      <c r="D100" s="2" t="s">
        <v>17</v>
      </c>
      <c r="E100" s="2" t="s">
        <v>235</v>
      </c>
      <c r="F100" s="2" t="s">
        <v>107</v>
      </c>
      <c r="G100" s="2" t="s">
        <v>397</v>
      </c>
      <c r="H100" s="2" t="s">
        <v>236</v>
      </c>
      <c r="I100" s="1">
        <v>70</v>
      </c>
      <c r="J100" s="2" t="s">
        <v>408</v>
      </c>
      <c r="K100" s="2" t="s">
        <v>61</v>
      </c>
      <c r="L100" s="2" t="str">
        <f t="shared" si="3"/>
        <v>Quercus garryana</v>
      </c>
      <c r="M100" s="11" t="s">
        <v>387</v>
      </c>
      <c r="N100" s="2"/>
      <c r="O100" s="2" t="s">
        <v>62</v>
      </c>
      <c r="P100" s="1">
        <v>1</v>
      </c>
      <c r="Q100" s="2"/>
      <c r="R100" s="2"/>
      <c r="S100" s="2"/>
      <c r="T100" s="1">
        <v>5</v>
      </c>
      <c r="U100" s="1">
        <v>6</v>
      </c>
      <c r="V100" s="1">
        <v>18</v>
      </c>
      <c r="W100" s="1">
        <v>4</v>
      </c>
      <c r="X100" s="7" t="s">
        <v>345</v>
      </c>
      <c r="Y100" s="1">
        <v>18</v>
      </c>
      <c r="Z100" s="2" t="s">
        <v>38</v>
      </c>
      <c r="AA100" s="2" t="s">
        <v>23</v>
      </c>
      <c r="AB100" s="2" t="s">
        <v>44</v>
      </c>
      <c r="AC10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0" s="7" t="s">
        <v>142</v>
      </c>
      <c r="AE10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0" s="2" t="s">
        <v>23</v>
      </c>
      <c r="AG100" s="2" t="s">
        <v>44</v>
      </c>
      <c r="AH10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0" s="7" t="s">
        <v>142</v>
      </c>
      <c r="AJ10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0" s="2" t="s">
        <v>23</v>
      </c>
      <c r="AL100" s="2" t="s">
        <v>44</v>
      </c>
      <c r="AM10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0" s="7" t="s">
        <v>142</v>
      </c>
      <c r="AO10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0" s="6"/>
      <c r="AQ100" s="2"/>
      <c r="AR100" s="1">
        <v>0</v>
      </c>
      <c r="AS100" s="2" t="s">
        <v>250</v>
      </c>
      <c r="AT100" s="12">
        <v>-121.48896923015019</v>
      </c>
      <c r="AU100" s="12">
        <v>45.727910133820288</v>
      </c>
    </row>
    <row r="101" spans="1:47" x14ac:dyDescent="0.2">
      <c r="A101" s="1">
        <v>100</v>
      </c>
      <c r="B101" s="2" t="s">
        <v>251</v>
      </c>
      <c r="C101" s="3">
        <v>43396.683333333334</v>
      </c>
      <c r="D101" s="2" t="s">
        <v>17</v>
      </c>
      <c r="E101" s="2" t="s">
        <v>235</v>
      </c>
      <c r="F101" s="2" t="s">
        <v>107</v>
      </c>
      <c r="G101" s="2" t="s">
        <v>397</v>
      </c>
      <c r="H101" s="2" t="s">
        <v>400</v>
      </c>
      <c r="I101" s="1">
        <v>125</v>
      </c>
      <c r="J101" s="7" t="s">
        <v>410</v>
      </c>
      <c r="K101" s="7" t="s">
        <v>354</v>
      </c>
      <c r="L101" s="2" t="str">
        <f t="shared" si="3"/>
        <v>Prunus Spp.</v>
      </c>
      <c r="M101" s="11" t="s">
        <v>385</v>
      </c>
      <c r="N101" s="2"/>
      <c r="O101" s="2" t="s">
        <v>21</v>
      </c>
      <c r="P101" s="1">
        <v>8</v>
      </c>
      <c r="Q101" s="2"/>
      <c r="R101" s="2"/>
      <c r="S101" s="2"/>
      <c r="T101" s="1">
        <v>15</v>
      </c>
      <c r="U101" s="1">
        <v>12</v>
      </c>
      <c r="V101" s="1">
        <v>25</v>
      </c>
      <c r="W101" s="1">
        <v>8</v>
      </c>
      <c r="X101" s="7" t="s">
        <v>345</v>
      </c>
      <c r="Y101" s="1">
        <v>25</v>
      </c>
      <c r="Z101" s="2" t="s">
        <v>22</v>
      </c>
      <c r="AA101" s="2" t="s">
        <v>28</v>
      </c>
      <c r="AB101" s="2" t="s">
        <v>24</v>
      </c>
      <c r="AC10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1" s="7" t="s">
        <v>142</v>
      </c>
      <c r="AE10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1" s="2" t="s">
        <v>28</v>
      </c>
      <c r="AG101" s="2" t="s">
        <v>24</v>
      </c>
      <c r="AH10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1" s="7" t="s">
        <v>142</v>
      </c>
      <c r="AJ10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1" s="2" t="s">
        <v>28</v>
      </c>
      <c r="AL101" s="2" t="s">
        <v>24</v>
      </c>
      <c r="AM10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1" s="7" t="s">
        <v>142</v>
      </c>
      <c r="AO10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1" s="6"/>
      <c r="AQ101" s="2"/>
      <c r="AR101" s="1">
        <v>0</v>
      </c>
      <c r="AS101" s="2" t="s">
        <v>252</v>
      </c>
      <c r="AT101" s="12">
        <v>-121.48618562057928</v>
      </c>
      <c r="AU101" s="12">
        <v>45.727769751513172</v>
      </c>
    </row>
    <row r="102" spans="1:47" x14ac:dyDescent="0.2">
      <c r="A102" s="1">
        <v>101</v>
      </c>
      <c r="B102" s="2" t="s">
        <v>253</v>
      </c>
      <c r="C102" s="3">
        <v>43396.683333333334</v>
      </c>
      <c r="D102" s="2" t="s">
        <v>17</v>
      </c>
      <c r="E102" s="2" t="s">
        <v>235</v>
      </c>
      <c r="F102" s="2" t="s">
        <v>107</v>
      </c>
      <c r="G102" s="2" t="s">
        <v>397</v>
      </c>
      <c r="H102" s="2" t="s">
        <v>400</v>
      </c>
      <c r="I102" s="1">
        <v>145</v>
      </c>
      <c r="J102" s="2" t="s">
        <v>410</v>
      </c>
      <c r="K102" s="7" t="s">
        <v>354</v>
      </c>
      <c r="L102" s="2" t="str">
        <f t="shared" si="3"/>
        <v>Prunus Spp.</v>
      </c>
      <c r="M102" s="11" t="s">
        <v>385</v>
      </c>
      <c r="N102" s="2"/>
      <c r="O102" s="2" t="s">
        <v>21</v>
      </c>
      <c r="P102" s="1">
        <v>10</v>
      </c>
      <c r="Q102" s="2"/>
      <c r="R102" s="2"/>
      <c r="S102" s="2"/>
      <c r="T102" s="1">
        <v>15</v>
      </c>
      <c r="U102" s="1">
        <v>15</v>
      </c>
      <c r="V102" s="1">
        <v>25</v>
      </c>
      <c r="W102" s="1">
        <v>8</v>
      </c>
      <c r="X102" s="7" t="s">
        <v>345</v>
      </c>
      <c r="Y102" s="1">
        <v>25</v>
      </c>
      <c r="Z102" s="2" t="s">
        <v>27</v>
      </c>
      <c r="AA102" s="2" t="s">
        <v>28</v>
      </c>
      <c r="AB102" s="2" t="s">
        <v>24</v>
      </c>
      <c r="AC10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2" s="7" t="s">
        <v>142</v>
      </c>
      <c r="AE10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2" s="2" t="s">
        <v>28</v>
      </c>
      <c r="AG102" s="2" t="s">
        <v>24</v>
      </c>
      <c r="AH10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2" s="7" t="s">
        <v>142</v>
      </c>
      <c r="AJ10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2" s="2" t="s">
        <v>28</v>
      </c>
      <c r="AL102" s="2" t="s">
        <v>24</v>
      </c>
      <c r="AM10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2" s="7" t="s">
        <v>142</v>
      </c>
      <c r="AO10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2" s="6"/>
      <c r="AQ102" s="2"/>
      <c r="AR102" s="1">
        <v>0</v>
      </c>
      <c r="AS102" s="2" t="s">
        <v>254</v>
      </c>
      <c r="AT102" s="12">
        <v>-121.48608923763751</v>
      </c>
      <c r="AU102" s="12">
        <v>45.727746163689105</v>
      </c>
    </row>
    <row r="103" spans="1:47" x14ac:dyDescent="0.2">
      <c r="A103" s="1">
        <v>102</v>
      </c>
      <c r="B103" s="2" t="s">
        <v>255</v>
      </c>
      <c r="C103" s="3">
        <v>43396.683333333334</v>
      </c>
      <c r="D103" s="2" t="s">
        <v>17</v>
      </c>
      <c r="E103" s="2" t="s">
        <v>235</v>
      </c>
      <c r="F103" s="2" t="s">
        <v>107</v>
      </c>
      <c r="G103" s="2" t="s">
        <v>397</v>
      </c>
      <c r="H103" s="2" t="s">
        <v>400</v>
      </c>
      <c r="I103" s="1">
        <v>200</v>
      </c>
      <c r="J103" s="2" t="s">
        <v>406</v>
      </c>
      <c r="K103" s="7" t="s">
        <v>354</v>
      </c>
      <c r="L103" s="2" t="str">
        <f t="shared" si="3"/>
        <v>Malus Spp.</v>
      </c>
      <c r="M103" s="11" t="s">
        <v>380</v>
      </c>
      <c r="N103" s="2"/>
      <c r="O103" s="2" t="s">
        <v>21</v>
      </c>
      <c r="P103" s="1">
        <v>4</v>
      </c>
      <c r="Q103" s="1">
        <v>4</v>
      </c>
      <c r="R103" s="1">
        <v>4</v>
      </c>
      <c r="S103" s="1">
        <v>4</v>
      </c>
      <c r="T103" s="1">
        <v>25</v>
      </c>
      <c r="U103" s="1">
        <v>25</v>
      </c>
      <c r="V103" s="1">
        <v>25</v>
      </c>
      <c r="W103" s="1">
        <v>8</v>
      </c>
      <c r="X103" s="7" t="s">
        <v>347</v>
      </c>
      <c r="Y103" s="1">
        <v>25</v>
      </c>
      <c r="Z103" s="2" t="s">
        <v>27</v>
      </c>
      <c r="AA103" s="2" t="s">
        <v>28</v>
      </c>
      <c r="AB103" s="2" t="s">
        <v>24</v>
      </c>
      <c r="AC10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3" s="7" t="s">
        <v>142</v>
      </c>
      <c r="AE10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3" s="2" t="s">
        <v>28</v>
      </c>
      <c r="AG103" s="2" t="s">
        <v>24</v>
      </c>
      <c r="AH10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3" s="7" t="s">
        <v>142</v>
      </c>
      <c r="AJ10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3" s="2" t="s">
        <v>28</v>
      </c>
      <c r="AL103" s="2" t="s">
        <v>24</v>
      </c>
      <c r="AM10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3" s="7" t="s">
        <v>142</v>
      </c>
      <c r="AO10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3" s="6"/>
      <c r="AQ103" s="2"/>
      <c r="AR103" s="1">
        <v>0</v>
      </c>
      <c r="AS103" s="2" t="s">
        <v>256</v>
      </c>
      <c r="AT103" s="12">
        <v>-121.48599583979741</v>
      </c>
      <c r="AU103" s="12">
        <v>45.727734873636841</v>
      </c>
    </row>
    <row r="104" spans="1:47" x14ac:dyDescent="0.2">
      <c r="A104" s="1">
        <v>103</v>
      </c>
      <c r="B104" s="2" t="s">
        <v>257</v>
      </c>
      <c r="C104" s="3">
        <v>43396.683333333334</v>
      </c>
      <c r="D104" s="2" t="s">
        <v>17</v>
      </c>
      <c r="E104" s="2" t="s">
        <v>235</v>
      </c>
      <c r="F104" s="2" t="s">
        <v>107</v>
      </c>
      <c r="G104" s="2" t="s">
        <v>397</v>
      </c>
      <c r="H104" s="2" t="s">
        <v>400</v>
      </c>
      <c r="I104" s="1">
        <v>245</v>
      </c>
      <c r="J104" s="2" t="s">
        <v>406</v>
      </c>
      <c r="K104" s="7" t="s">
        <v>354</v>
      </c>
      <c r="L104" s="2" t="str">
        <f t="shared" si="3"/>
        <v>Malus Spp.</v>
      </c>
      <c r="M104" s="11" t="s">
        <v>380</v>
      </c>
      <c r="N104" s="2"/>
      <c r="O104" s="2" t="s">
        <v>21</v>
      </c>
      <c r="P104" s="1">
        <v>5</v>
      </c>
      <c r="Q104" s="1">
        <v>5</v>
      </c>
      <c r="R104" s="1">
        <v>2</v>
      </c>
      <c r="S104" s="2"/>
      <c r="T104" s="1">
        <v>20</v>
      </c>
      <c r="U104" s="1">
        <v>15</v>
      </c>
      <c r="V104" s="1">
        <v>25</v>
      </c>
      <c r="W104" s="1">
        <v>8</v>
      </c>
      <c r="X104" s="7" t="s">
        <v>347</v>
      </c>
      <c r="Y104" s="1">
        <v>25</v>
      </c>
      <c r="Z104" s="2" t="s">
        <v>27</v>
      </c>
      <c r="AA104" s="2" t="s">
        <v>28</v>
      </c>
      <c r="AB104" s="2" t="s">
        <v>24</v>
      </c>
      <c r="AC10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4" s="7" t="s">
        <v>142</v>
      </c>
      <c r="AE10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4" s="2" t="s">
        <v>28</v>
      </c>
      <c r="AG104" s="2" t="s">
        <v>24</v>
      </c>
      <c r="AH10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4" s="7" t="s">
        <v>142</v>
      </c>
      <c r="AJ10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4" s="2" t="s">
        <v>28</v>
      </c>
      <c r="AL104" s="2" t="s">
        <v>24</v>
      </c>
      <c r="AM10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4" s="7" t="s">
        <v>142</v>
      </c>
      <c r="AO10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4" s="6"/>
      <c r="AQ104" s="2"/>
      <c r="AR104" s="1">
        <v>0</v>
      </c>
      <c r="AS104" s="2" t="s">
        <v>256</v>
      </c>
      <c r="AT104" s="12">
        <v>-121.48583883943859</v>
      </c>
      <c r="AU104" s="12">
        <v>45.727690823974733</v>
      </c>
    </row>
    <row r="105" spans="1:47" x14ac:dyDescent="0.2">
      <c r="A105" s="1">
        <v>104</v>
      </c>
      <c r="B105" s="2" t="s">
        <v>258</v>
      </c>
      <c r="C105" s="3">
        <v>43396.683333333334</v>
      </c>
      <c r="D105" s="2" t="s">
        <v>17</v>
      </c>
      <c r="E105" s="2" t="s">
        <v>235</v>
      </c>
      <c r="F105" s="2" t="s">
        <v>107</v>
      </c>
      <c r="G105" s="2" t="s">
        <v>397</v>
      </c>
      <c r="H105" s="2" t="s">
        <v>400</v>
      </c>
      <c r="I105" s="1">
        <v>290</v>
      </c>
      <c r="J105" s="2" t="s">
        <v>406</v>
      </c>
      <c r="K105" s="7" t="s">
        <v>354</v>
      </c>
      <c r="L105" s="2" t="str">
        <f t="shared" si="3"/>
        <v>Malus Spp.</v>
      </c>
      <c r="M105" s="11" t="s">
        <v>380</v>
      </c>
      <c r="N105" s="2"/>
      <c r="O105" s="2" t="s">
        <v>21</v>
      </c>
      <c r="P105" s="1">
        <v>4</v>
      </c>
      <c r="Q105" s="1">
        <v>5</v>
      </c>
      <c r="R105" s="1">
        <v>6</v>
      </c>
      <c r="S105" s="2"/>
      <c r="T105" s="1">
        <v>15</v>
      </c>
      <c r="U105" s="1">
        <v>30</v>
      </c>
      <c r="V105" s="1">
        <v>25</v>
      </c>
      <c r="W105" s="1">
        <v>7</v>
      </c>
      <c r="X105" s="7" t="s">
        <v>349</v>
      </c>
      <c r="Y105" s="1">
        <v>25</v>
      </c>
      <c r="Z105" s="2" t="s">
        <v>27</v>
      </c>
      <c r="AA105" s="2" t="s">
        <v>28</v>
      </c>
      <c r="AB105" s="2" t="s">
        <v>24</v>
      </c>
      <c r="AC10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5" s="7" t="s">
        <v>142</v>
      </c>
      <c r="AE10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5" s="2" t="s">
        <v>28</v>
      </c>
      <c r="AG105" s="2" t="s">
        <v>24</v>
      </c>
      <c r="AH10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5" s="7" t="s">
        <v>142</v>
      </c>
      <c r="AJ10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5" s="2" t="s">
        <v>28</v>
      </c>
      <c r="AL105" s="2" t="s">
        <v>24</v>
      </c>
      <c r="AM10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5" s="7" t="s">
        <v>142</v>
      </c>
      <c r="AO10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5" s="6"/>
      <c r="AQ105" s="2"/>
      <c r="AR105" s="1">
        <v>0</v>
      </c>
      <c r="AS105" s="2" t="s">
        <v>256</v>
      </c>
      <c r="AT105" s="12">
        <v>-121.48568678969528</v>
      </c>
      <c r="AU105" s="12">
        <v>45.727667823697523</v>
      </c>
    </row>
    <row r="106" spans="1:47" x14ac:dyDescent="0.2">
      <c r="A106" s="1">
        <v>105</v>
      </c>
      <c r="B106" s="2" t="s">
        <v>259</v>
      </c>
      <c r="C106" s="3">
        <v>43396.683333333334</v>
      </c>
      <c r="D106" s="2" t="s">
        <v>17</v>
      </c>
      <c r="E106" s="2" t="s">
        <v>235</v>
      </c>
      <c r="F106" s="2" t="s">
        <v>107</v>
      </c>
      <c r="G106" s="2" t="s">
        <v>397</v>
      </c>
      <c r="H106" s="7" t="s">
        <v>403</v>
      </c>
      <c r="I106" s="1">
        <v>150</v>
      </c>
      <c r="J106" s="7" t="s">
        <v>405</v>
      </c>
      <c r="K106" s="2" t="s">
        <v>260</v>
      </c>
      <c r="L106" s="2" t="str">
        <f t="shared" si="3"/>
        <v>Acer freemanii 'Armstrong'</v>
      </c>
      <c r="M106" s="11" t="s">
        <v>363</v>
      </c>
      <c r="N106" s="2"/>
      <c r="O106" s="2" t="s">
        <v>43</v>
      </c>
      <c r="P106" s="2"/>
      <c r="Q106" s="1">
        <v>9</v>
      </c>
      <c r="R106" s="2"/>
      <c r="S106" s="2"/>
      <c r="T106" s="1">
        <v>12</v>
      </c>
      <c r="U106" s="1">
        <v>12</v>
      </c>
      <c r="V106" s="1">
        <v>35</v>
      </c>
      <c r="W106" s="1">
        <v>8</v>
      </c>
      <c r="X106" s="7" t="s">
        <v>345</v>
      </c>
      <c r="Y106" s="1">
        <v>35</v>
      </c>
      <c r="Z106" s="2" t="s">
        <v>38</v>
      </c>
      <c r="AA106" s="2" t="s">
        <v>28</v>
      </c>
      <c r="AB106" s="2" t="s">
        <v>24</v>
      </c>
      <c r="AC10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6" s="7" t="s">
        <v>142</v>
      </c>
      <c r="AE10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6" s="2" t="s">
        <v>28</v>
      </c>
      <c r="AG106" s="2" t="s">
        <v>24</v>
      </c>
      <c r="AH10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6" s="7" t="s">
        <v>142</v>
      </c>
      <c r="AJ10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6" s="2" t="s">
        <v>28</v>
      </c>
      <c r="AL106" s="2" t="s">
        <v>24</v>
      </c>
      <c r="AM10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6" s="7" t="s">
        <v>142</v>
      </c>
      <c r="AO10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6" s="6"/>
      <c r="AQ106" s="2"/>
      <c r="AR106" s="1">
        <v>0</v>
      </c>
      <c r="AS106" s="2" t="s">
        <v>261</v>
      </c>
      <c r="AT106" s="12">
        <v>-121.48484067371568</v>
      </c>
      <c r="AU106" s="12">
        <v>45.727446192671103</v>
      </c>
    </row>
    <row r="107" spans="1:47" x14ac:dyDescent="0.2">
      <c r="A107" s="1">
        <v>106</v>
      </c>
      <c r="B107" s="2" t="s">
        <v>262</v>
      </c>
      <c r="C107" s="3">
        <v>43396.683333333334</v>
      </c>
      <c r="D107" s="2" t="s">
        <v>17</v>
      </c>
      <c r="E107" s="2" t="s">
        <v>235</v>
      </c>
      <c r="F107" s="2" t="s">
        <v>107</v>
      </c>
      <c r="G107" s="2" t="s">
        <v>397</v>
      </c>
      <c r="H107" s="2" t="s">
        <v>403</v>
      </c>
      <c r="I107" s="1">
        <v>100</v>
      </c>
      <c r="J107" s="7" t="s">
        <v>405</v>
      </c>
      <c r="K107" s="2" t="s">
        <v>260</v>
      </c>
      <c r="L107" s="2" t="str">
        <f t="shared" si="3"/>
        <v>Acer freemanii 'Armstrong'</v>
      </c>
      <c r="M107" s="11" t="s">
        <v>363</v>
      </c>
      <c r="N107" s="2"/>
      <c r="O107" s="2" t="s">
        <v>43</v>
      </c>
      <c r="P107" s="1">
        <v>8</v>
      </c>
      <c r="Q107" s="2"/>
      <c r="R107" s="2"/>
      <c r="S107" s="2"/>
      <c r="T107" s="1">
        <v>10</v>
      </c>
      <c r="U107" s="1">
        <v>10</v>
      </c>
      <c r="V107" s="1">
        <v>35</v>
      </c>
      <c r="W107" s="1">
        <v>8</v>
      </c>
      <c r="X107" s="7" t="s">
        <v>345</v>
      </c>
      <c r="Y107" s="1">
        <v>35</v>
      </c>
      <c r="Z107" s="2" t="s">
        <v>38</v>
      </c>
      <c r="AA107" s="2" t="s">
        <v>28</v>
      </c>
      <c r="AB107" s="2" t="s">
        <v>24</v>
      </c>
      <c r="AC10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7" s="7" t="s">
        <v>142</v>
      </c>
      <c r="AE10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7" s="2" t="s">
        <v>28</v>
      </c>
      <c r="AG107" s="2" t="s">
        <v>24</v>
      </c>
      <c r="AH10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7" s="7" t="s">
        <v>142</v>
      </c>
      <c r="AJ10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7" s="2" t="s">
        <v>28</v>
      </c>
      <c r="AL107" s="2" t="s">
        <v>24</v>
      </c>
      <c r="AM10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7" s="7" t="s">
        <v>142</v>
      </c>
      <c r="AO10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7" s="6"/>
      <c r="AQ107" s="2"/>
      <c r="AR107" s="1">
        <v>0</v>
      </c>
      <c r="AS107" s="2" t="s">
        <v>261</v>
      </c>
      <c r="AT107" s="12">
        <v>-121.48468398597056</v>
      </c>
      <c r="AU107" s="12">
        <v>45.727424729289048</v>
      </c>
    </row>
    <row r="108" spans="1:47" x14ac:dyDescent="0.2">
      <c r="A108" s="1">
        <v>107</v>
      </c>
      <c r="B108" s="2" t="s">
        <v>263</v>
      </c>
      <c r="C108" s="3">
        <v>43396.683333333334</v>
      </c>
      <c r="D108" s="2" t="s">
        <v>17</v>
      </c>
      <c r="E108" s="2" t="s">
        <v>235</v>
      </c>
      <c r="F108" s="2" t="s">
        <v>107</v>
      </c>
      <c r="G108" s="2" t="s">
        <v>397</v>
      </c>
      <c r="H108" s="2" t="s">
        <v>403</v>
      </c>
      <c r="I108" s="1">
        <v>50</v>
      </c>
      <c r="J108" s="2" t="s">
        <v>406</v>
      </c>
      <c r="K108" s="7" t="s">
        <v>354</v>
      </c>
      <c r="L108" s="2" t="str">
        <f t="shared" si="3"/>
        <v>Malus Spp.</v>
      </c>
      <c r="M108" s="11" t="s">
        <v>380</v>
      </c>
      <c r="N108" s="2"/>
      <c r="O108" s="2" t="s">
        <v>21</v>
      </c>
      <c r="P108" s="1">
        <v>2</v>
      </c>
      <c r="Q108" s="1">
        <v>4</v>
      </c>
      <c r="R108" s="1">
        <v>4</v>
      </c>
      <c r="S108" s="1">
        <v>5</v>
      </c>
      <c r="T108" s="1">
        <v>20</v>
      </c>
      <c r="U108" s="1">
        <v>25</v>
      </c>
      <c r="V108" s="1">
        <v>25</v>
      </c>
      <c r="W108" s="1">
        <v>7</v>
      </c>
      <c r="X108" s="7" t="s">
        <v>346</v>
      </c>
      <c r="Y108" s="1">
        <v>25</v>
      </c>
      <c r="Z108" s="2" t="s">
        <v>22</v>
      </c>
      <c r="AA108" s="2" t="s">
        <v>28</v>
      </c>
      <c r="AB108" s="2" t="s">
        <v>24</v>
      </c>
      <c r="AC10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8" s="7" t="s">
        <v>142</v>
      </c>
      <c r="AE10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8" s="2" t="s">
        <v>28</v>
      </c>
      <c r="AG108" s="2" t="s">
        <v>24</v>
      </c>
      <c r="AH10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8" s="7" t="s">
        <v>142</v>
      </c>
      <c r="AJ10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8" s="2" t="s">
        <v>28</v>
      </c>
      <c r="AL108" s="2" t="s">
        <v>24</v>
      </c>
      <c r="AM10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8" s="7" t="s">
        <v>142</v>
      </c>
      <c r="AO10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8" s="6"/>
      <c r="AQ108" s="2"/>
      <c r="AR108" s="1">
        <v>0</v>
      </c>
      <c r="AS108" s="2" t="s">
        <v>264</v>
      </c>
      <c r="AT108" s="12">
        <v>-121.4843953698462</v>
      </c>
      <c r="AU108" s="12">
        <v>45.727348961170563</v>
      </c>
    </row>
    <row r="109" spans="1:47" x14ac:dyDescent="0.2">
      <c r="A109" s="1">
        <v>108</v>
      </c>
      <c r="B109" s="2" t="s">
        <v>265</v>
      </c>
      <c r="C109" s="3">
        <v>43396.683333333334</v>
      </c>
      <c r="D109" s="2" t="s">
        <v>17</v>
      </c>
      <c r="E109" s="2" t="s">
        <v>235</v>
      </c>
      <c r="F109" s="2" t="s">
        <v>107</v>
      </c>
      <c r="G109" s="2" t="s">
        <v>397</v>
      </c>
      <c r="H109" s="2" t="s">
        <v>403</v>
      </c>
      <c r="I109" s="1">
        <v>25</v>
      </c>
      <c r="J109" s="2" t="s">
        <v>406</v>
      </c>
      <c r="K109" s="7" t="s">
        <v>354</v>
      </c>
      <c r="L109" s="2" t="str">
        <f t="shared" si="3"/>
        <v>Malus Spp.</v>
      </c>
      <c r="M109" s="11" t="s">
        <v>380</v>
      </c>
      <c r="N109" s="2"/>
      <c r="O109" s="2" t="s">
        <v>21</v>
      </c>
      <c r="P109" s="1">
        <v>2</v>
      </c>
      <c r="Q109" s="1">
        <v>4</v>
      </c>
      <c r="R109" s="1">
        <v>6</v>
      </c>
      <c r="S109" s="1">
        <v>5</v>
      </c>
      <c r="T109" s="1">
        <v>25</v>
      </c>
      <c r="U109" s="1">
        <v>18</v>
      </c>
      <c r="V109" s="1">
        <v>25</v>
      </c>
      <c r="W109" s="1">
        <v>8</v>
      </c>
      <c r="X109" s="7" t="s">
        <v>346</v>
      </c>
      <c r="Y109" s="1">
        <v>25</v>
      </c>
      <c r="Z109" s="2" t="s">
        <v>22</v>
      </c>
      <c r="AA109" s="2" t="s">
        <v>28</v>
      </c>
      <c r="AB109" s="2" t="s">
        <v>24</v>
      </c>
      <c r="AC10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09" s="7" t="s">
        <v>142</v>
      </c>
      <c r="AE10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09" s="2" t="s">
        <v>28</v>
      </c>
      <c r="AG109" s="2" t="s">
        <v>24</v>
      </c>
      <c r="AH10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09" s="7" t="s">
        <v>142</v>
      </c>
      <c r="AJ10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09" s="2" t="s">
        <v>28</v>
      </c>
      <c r="AL109" s="2" t="s">
        <v>24</v>
      </c>
      <c r="AM10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09" s="7" t="s">
        <v>142</v>
      </c>
      <c r="AO10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09" s="6"/>
      <c r="AQ109" s="2"/>
      <c r="AR109" s="1">
        <v>0</v>
      </c>
      <c r="AS109" s="2" t="s">
        <v>266</v>
      </c>
      <c r="AT109" s="12">
        <v>-121.48433950272036</v>
      </c>
      <c r="AU109" s="12">
        <v>45.727341760920766</v>
      </c>
    </row>
    <row r="110" spans="1:47" x14ac:dyDescent="0.2">
      <c r="A110" s="1">
        <v>109</v>
      </c>
      <c r="B110" s="2" t="s">
        <v>267</v>
      </c>
      <c r="C110" s="3">
        <v>43396.683333333334</v>
      </c>
      <c r="D110" s="2" t="s">
        <v>17</v>
      </c>
      <c r="E110" s="2" t="s">
        <v>235</v>
      </c>
      <c r="F110" s="2" t="s">
        <v>107</v>
      </c>
      <c r="G110" s="2" t="s">
        <v>397</v>
      </c>
      <c r="H110" s="2" t="s">
        <v>403</v>
      </c>
      <c r="I110" s="1">
        <v>50</v>
      </c>
      <c r="J110" s="7" t="s">
        <v>407</v>
      </c>
      <c r="K110" s="7" t="s">
        <v>352</v>
      </c>
      <c r="L110" s="2" t="str">
        <f t="shared" si="3"/>
        <v>Fraxinus americana</v>
      </c>
      <c r="M110" s="11" t="s">
        <v>375</v>
      </c>
      <c r="N110" s="2"/>
      <c r="O110" s="2" t="s">
        <v>21</v>
      </c>
      <c r="P110" s="1">
        <v>23</v>
      </c>
      <c r="Q110" s="2"/>
      <c r="R110" s="2"/>
      <c r="S110" s="2"/>
      <c r="T110" s="1">
        <v>40</v>
      </c>
      <c r="U110" s="1">
        <v>50</v>
      </c>
      <c r="V110" s="1">
        <v>35</v>
      </c>
      <c r="W110" s="1">
        <v>12</v>
      </c>
      <c r="X110" s="7" t="s">
        <v>345</v>
      </c>
      <c r="Y110" s="1">
        <v>35</v>
      </c>
      <c r="Z110" s="2" t="s">
        <v>22</v>
      </c>
      <c r="AA110" s="2" t="s">
        <v>28</v>
      </c>
      <c r="AB110" s="2" t="s">
        <v>24</v>
      </c>
      <c r="AC11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0" s="7" t="s">
        <v>142</v>
      </c>
      <c r="AE11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0" s="2" t="s">
        <v>28</v>
      </c>
      <c r="AG110" s="2" t="s">
        <v>24</v>
      </c>
      <c r="AH11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0" s="7" t="s">
        <v>142</v>
      </c>
      <c r="AJ11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0" s="2" t="s">
        <v>28</v>
      </c>
      <c r="AL110" s="2" t="s">
        <v>24</v>
      </c>
      <c r="AM11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0" s="7" t="s">
        <v>142</v>
      </c>
      <c r="AO11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0" s="6"/>
      <c r="AQ110" s="2"/>
      <c r="AR110" s="1">
        <v>0</v>
      </c>
      <c r="AS110" s="2" t="s">
        <v>268</v>
      </c>
      <c r="AT110" s="12">
        <v>-121.48378679986877</v>
      </c>
      <c r="AU110" s="12">
        <v>45.727193633227735</v>
      </c>
    </row>
    <row r="111" spans="1:47" x14ac:dyDescent="0.2">
      <c r="A111" s="1">
        <v>110</v>
      </c>
      <c r="B111" s="2" t="s">
        <v>269</v>
      </c>
      <c r="C111" s="3">
        <v>43396.683333333334</v>
      </c>
      <c r="D111" s="2" t="s">
        <v>17</v>
      </c>
      <c r="E111" s="2" t="s">
        <v>235</v>
      </c>
      <c r="F111" s="2" t="s">
        <v>107</v>
      </c>
      <c r="G111" s="2" t="s">
        <v>397</v>
      </c>
      <c r="H111" s="2" t="s">
        <v>402</v>
      </c>
      <c r="I111" s="1">
        <v>25</v>
      </c>
      <c r="J111" s="2" t="s">
        <v>405</v>
      </c>
      <c r="K111" s="2" t="s">
        <v>260</v>
      </c>
      <c r="L111" s="2" t="str">
        <f t="shared" si="3"/>
        <v>Acer freemanii 'Armstrong'</v>
      </c>
      <c r="M111" s="11" t="s">
        <v>363</v>
      </c>
      <c r="N111" s="2"/>
      <c r="O111" s="2" t="s">
        <v>43</v>
      </c>
      <c r="P111" s="1">
        <v>11</v>
      </c>
      <c r="Q111" s="2"/>
      <c r="R111" s="2"/>
      <c r="S111" s="2"/>
      <c r="T111" s="1">
        <v>12</v>
      </c>
      <c r="U111" s="1">
        <v>12</v>
      </c>
      <c r="V111" s="1">
        <v>40</v>
      </c>
      <c r="W111" s="1">
        <v>8</v>
      </c>
      <c r="X111" s="7" t="s">
        <v>345</v>
      </c>
      <c r="Y111" s="1">
        <v>40</v>
      </c>
      <c r="Z111" s="2" t="s">
        <v>38</v>
      </c>
      <c r="AA111" s="2" t="s">
        <v>28</v>
      </c>
      <c r="AB111" s="2" t="s">
        <v>24</v>
      </c>
      <c r="AC11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1" s="7" t="s">
        <v>142</v>
      </c>
      <c r="AE11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1" s="2" t="s">
        <v>28</v>
      </c>
      <c r="AG111" s="2" t="s">
        <v>24</v>
      </c>
      <c r="AH11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1" s="7" t="s">
        <v>142</v>
      </c>
      <c r="AJ11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1" s="2" t="s">
        <v>28</v>
      </c>
      <c r="AL111" s="2" t="s">
        <v>24</v>
      </c>
      <c r="AM11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1" s="7" t="s">
        <v>142</v>
      </c>
      <c r="AO11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1" s="6"/>
      <c r="AQ111" s="2"/>
      <c r="AR111" s="1">
        <v>0</v>
      </c>
      <c r="AS111" s="2" t="s">
        <v>270</v>
      </c>
      <c r="AT111" s="12">
        <v>-121.48311926627272</v>
      </c>
      <c r="AU111" s="12">
        <v>45.727065000223632</v>
      </c>
    </row>
    <row r="112" spans="1:47" x14ac:dyDescent="0.2">
      <c r="A112" s="1">
        <v>111</v>
      </c>
      <c r="B112" s="2" t="s">
        <v>271</v>
      </c>
      <c r="C112" s="3">
        <v>43396.683333333334</v>
      </c>
      <c r="D112" s="2" t="s">
        <v>17</v>
      </c>
      <c r="E112" s="2" t="s">
        <v>235</v>
      </c>
      <c r="F112" s="2" t="s">
        <v>107</v>
      </c>
      <c r="G112" s="2" t="s">
        <v>396</v>
      </c>
      <c r="H112" s="2" t="s">
        <v>402</v>
      </c>
      <c r="I112" s="1">
        <v>50</v>
      </c>
      <c r="J112" s="7" t="s">
        <v>407</v>
      </c>
      <c r="K112" s="7" t="s">
        <v>352</v>
      </c>
      <c r="L112" s="2" t="str">
        <f t="shared" si="3"/>
        <v>Fraxinus americana</v>
      </c>
      <c r="M112" s="11" t="s">
        <v>375</v>
      </c>
      <c r="N112" s="2"/>
      <c r="O112" s="2" t="s">
        <v>21</v>
      </c>
      <c r="P112" s="1">
        <v>27</v>
      </c>
      <c r="Q112" s="2"/>
      <c r="R112" s="2"/>
      <c r="S112" s="2"/>
      <c r="T112" s="1">
        <v>55</v>
      </c>
      <c r="U112" s="1">
        <v>50</v>
      </c>
      <c r="V112" s="1">
        <v>40</v>
      </c>
      <c r="W112" s="1">
        <v>12</v>
      </c>
      <c r="X112" s="7" t="s">
        <v>345</v>
      </c>
      <c r="Y112" s="1">
        <v>40</v>
      </c>
      <c r="Z112" s="2" t="s">
        <v>22</v>
      </c>
      <c r="AA112" s="2" t="s">
        <v>28</v>
      </c>
      <c r="AB112" s="2" t="s">
        <v>24</v>
      </c>
      <c r="AC11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2" s="7" t="s">
        <v>142</v>
      </c>
      <c r="AE11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2" s="2" t="s">
        <v>28</v>
      </c>
      <c r="AG112" s="2" t="s">
        <v>24</v>
      </c>
      <c r="AH11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2" s="7" t="s">
        <v>142</v>
      </c>
      <c r="AJ11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2" s="2" t="s">
        <v>28</v>
      </c>
      <c r="AL112" s="2" t="s">
        <v>24</v>
      </c>
      <c r="AM11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2" s="7" t="s">
        <v>142</v>
      </c>
      <c r="AO11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2" s="6"/>
      <c r="AQ112" s="2"/>
      <c r="AR112" s="1">
        <v>0</v>
      </c>
      <c r="AS112" s="2"/>
      <c r="AT112" s="12">
        <v>-121.48279499960796</v>
      </c>
      <c r="AU112" s="12">
        <v>45.726791899771328</v>
      </c>
    </row>
    <row r="113" spans="1:47" x14ac:dyDescent="0.2">
      <c r="A113" s="1">
        <v>112</v>
      </c>
      <c r="B113" s="2" t="s">
        <v>272</v>
      </c>
      <c r="C113" s="3">
        <v>43396.683333333334</v>
      </c>
      <c r="D113" s="2" t="s">
        <v>17</v>
      </c>
      <c r="E113" s="2" t="s">
        <v>235</v>
      </c>
      <c r="F113" s="2" t="s">
        <v>107</v>
      </c>
      <c r="G113" s="2" t="s">
        <v>397</v>
      </c>
      <c r="H113" s="2" t="s">
        <v>401</v>
      </c>
      <c r="I113" s="1">
        <v>0</v>
      </c>
      <c r="J113" s="2" t="s">
        <v>412</v>
      </c>
      <c r="K113" s="2" t="s">
        <v>31</v>
      </c>
      <c r="L113" s="2" t="str">
        <f t="shared" si="3"/>
        <v>Liquidambar styraciflua</v>
      </c>
      <c r="M113" s="11" t="s">
        <v>378</v>
      </c>
      <c r="N113" s="2"/>
      <c r="O113" s="2" t="s">
        <v>21</v>
      </c>
      <c r="P113" s="1">
        <v>23</v>
      </c>
      <c r="Q113" s="2"/>
      <c r="R113" s="2"/>
      <c r="S113" s="2"/>
      <c r="T113" s="1">
        <v>45</v>
      </c>
      <c r="U113" s="1">
        <v>45</v>
      </c>
      <c r="V113" s="1">
        <v>49</v>
      </c>
      <c r="W113" s="1">
        <v>12</v>
      </c>
      <c r="X113" s="7" t="s">
        <v>345</v>
      </c>
      <c r="Y113" s="1">
        <v>49</v>
      </c>
      <c r="Z113" s="2" t="s">
        <v>38</v>
      </c>
      <c r="AA113" s="2" t="s">
        <v>28</v>
      </c>
      <c r="AB113" s="2" t="s">
        <v>24</v>
      </c>
      <c r="AC113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3" s="7" t="s">
        <v>142</v>
      </c>
      <c r="AE113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3" s="2" t="s">
        <v>28</v>
      </c>
      <c r="AG113" s="2" t="s">
        <v>24</v>
      </c>
      <c r="AH113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3" s="7" t="s">
        <v>142</v>
      </c>
      <c r="AJ113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3" s="2" t="s">
        <v>28</v>
      </c>
      <c r="AL113" s="2" t="s">
        <v>24</v>
      </c>
      <c r="AM113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3" s="7" t="s">
        <v>142</v>
      </c>
      <c r="AO113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3" s="6"/>
      <c r="AQ113" s="2"/>
      <c r="AR113" s="1">
        <v>0</v>
      </c>
      <c r="AS113" s="2" t="s">
        <v>273</v>
      </c>
      <c r="AT113" s="12">
        <v>-121.48504406487243</v>
      </c>
      <c r="AU113" s="12">
        <v>45.727502345334436</v>
      </c>
    </row>
    <row r="114" spans="1:47" x14ac:dyDescent="0.2">
      <c r="A114" s="1">
        <v>113</v>
      </c>
      <c r="B114" s="2" t="s">
        <v>274</v>
      </c>
      <c r="C114" s="3">
        <v>43396.694606481484</v>
      </c>
      <c r="D114" s="2" t="s">
        <v>134</v>
      </c>
      <c r="E114" s="2" t="s">
        <v>212</v>
      </c>
      <c r="F114" s="2" t="s">
        <v>275</v>
      </c>
      <c r="G114" s="2"/>
      <c r="H114" s="2"/>
      <c r="I114" s="2"/>
      <c r="J114" s="2" t="s">
        <v>413</v>
      </c>
      <c r="K114" s="2" t="s">
        <v>276</v>
      </c>
      <c r="L114" s="2" t="str">
        <f t="shared" si="3"/>
        <v>Juglans nigra</v>
      </c>
      <c r="M114" s="11" t="s">
        <v>377</v>
      </c>
      <c r="N114" s="2"/>
      <c r="O114" s="2" t="s">
        <v>37</v>
      </c>
      <c r="P114" s="1">
        <v>3</v>
      </c>
      <c r="Q114" s="1">
        <v>2</v>
      </c>
      <c r="R114" s="1">
        <v>2</v>
      </c>
      <c r="S114" s="2"/>
      <c r="T114" s="1">
        <v>10</v>
      </c>
      <c r="U114" s="1">
        <v>8</v>
      </c>
      <c r="V114" s="1">
        <v>10</v>
      </c>
      <c r="W114" s="1">
        <v>1</v>
      </c>
      <c r="X114" s="7" t="s">
        <v>347</v>
      </c>
      <c r="Y114" s="1">
        <v>10</v>
      </c>
      <c r="Z114" s="2" t="s">
        <v>27</v>
      </c>
      <c r="AA114" s="2" t="s">
        <v>23</v>
      </c>
      <c r="AB114" s="2" t="s">
        <v>44</v>
      </c>
      <c r="AC11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4" s="2" t="s">
        <v>142</v>
      </c>
      <c r="AE11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4" s="2" t="s">
        <v>23</v>
      </c>
      <c r="AG114" s="2" t="s">
        <v>44</v>
      </c>
      <c r="AH11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4" s="2" t="s">
        <v>142</v>
      </c>
      <c r="AJ11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4" s="2" t="s">
        <v>23</v>
      </c>
      <c r="AL114" s="2" t="s">
        <v>44</v>
      </c>
      <c r="AM11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4" s="2" t="s">
        <v>142</v>
      </c>
      <c r="AO11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4" s="6" t="s">
        <v>277</v>
      </c>
      <c r="AQ114" s="2" t="s">
        <v>278</v>
      </c>
      <c r="AR114" s="1">
        <v>20</v>
      </c>
      <c r="AS114" s="2" t="s">
        <v>279</v>
      </c>
      <c r="AT114" s="12">
        <v>-121.48129925076101</v>
      </c>
      <c r="AU114" s="12">
        <v>45.726676994894071</v>
      </c>
    </row>
    <row r="115" spans="1:47" x14ac:dyDescent="0.2">
      <c r="A115" s="1">
        <v>114</v>
      </c>
      <c r="B115" s="2" t="s">
        <v>280</v>
      </c>
      <c r="C115" s="3">
        <v>43396.699421296296</v>
      </c>
      <c r="D115" s="2" t="s">
        <v>134</v>
      </c>
      <c r="E115" s="2" t="s">
        <v>212</v>
      </c>
      <c r="F115" s="2" t="s">
        <v>275</v>
      </c>
      <c r="G115" s="2"/>
      <c r="H115" s="2"/>
      <c r="I115" s="2"/>
      <c r="J115" s="2" t="s">
        <v>408</v>
      </c>
      <c r="K115" s="2" t="s">
        <v>61</v>
      </c>
      <c r="L115" s="2" t="str">
        <f t="shared" si="3"/>
        <v>Quercus garryana</v>
      </c>
      <c r="M115" s="11" t="s">
        <v>387</v>
      </c>
      <c r="N115" s="2"/>
      <c r="O115" s="2" t="s">
        <v>37</v>
      </c>
      <c r="P115" s="1">
        <v>5</v>
      </c>
      <c r="Q115" s="2"/>
      <c r="R115" s="2"/>
      <c r="S115" s="2"/>
      <c r="T115" s="1">
        <v>11</v>
      </c>
      <c r="U115" s="1">
        <v>8</v>
      </c>
      <c r="V115" s="1">
        <v>14</v>
      </c>
      <c r="W115" s="1">
        <v>2.5</v>
      </c>
      <c r="X115" s="8">
        <v>0</v>
      </c>
      <c r="Y115" s="1">
        <v>14</v>
      </c>
      <c r="Z115" s="2" t="s">
        <v>151</v>
      </c>
      <c r="AA115" s="2" t="s">
        <v>23</v>
      </c>
      <c r="AB115" s="2" t="s">
        <v>44</v>
      </c>
      <c r="AC11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5" s="2" t="s">
        <v>142</v>
      </c>
      <c r="AE11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5" s="2" t="s">
        <v>23</v>
      </c>
      <c r="AG115" s="2" t="s">
        <v>44</v>
      </c>
      <c r="AH11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5" s="2" t="s">
        <v>142</v>
      </c>
      <c r="AJ11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5" s="2" t="s">
        <v>23</v>
      </c>
      <c r="AL115" s="2" t="s">
        <v>44</v>
      </c>
      <c r="AM11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5" s="2" t="s">
        <v>142</v>
      </c>
      <c r="AO11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5" s="6" t="s">
        <v>277</v>
      </c>
      <c r="AQ115" s="2" t="s">
        <v>41</v>
      </c>
      <c r="AR115" s="1">
        <v>20</v>
      </c>
      <c r="AS115" s="2" t="s">
        <v>281</v>
      </c>
      <c r="AT115" s="12">
        <v>-121.48127658985965</v>
      </c>
      <c r="AU115" s="12">
        <v>45.726710122575206</v>
      </c>
    </row>
    <row r="116" spans="1:47" x14ac:dyDescent="0.2">
      <c r="A116" s="1">
        <v>115</v>
      </c>
      <c r="B116" s="2" t="s">
        <v>282</v>
      </c>
      <c r="C116" s="3">
        <v>43396.703148148146</v>
      </c>
      <c r="D116" s="2" t="s">
        <v>134</v>
      </c>
      <c r="E116" s="2" t="s">
        <v>212</v>
      </c>
      <c r="F116" s="2" t="s">
        <v>283</v>
      </c>
      <c r="G116" s="2"/>
      <c r="H116" s="2"/>
      <c r="I116" s="2"/>
      <c r="J116" s="2" t="s">
        <v>408</v>
      </c>
      <c r="K116" s="2" t="s">
        <v>61</v>
      </c>
      <c r="L116" s="2" t="str">
        <f t="shared" si="3"/>
        <v>Quercus garryana</v>
      </c>
      <c r="M116" s="11" t="s">
        <v>387</v>
      </c>
      <c r="N116" s="2"/>
      <c r="O116" s="2" t="s">
        <v>37</v>
      </c>
      <c r="P116" s="1">
        <v>2</v>
      </c>
      <c r="Q116" s="2"/>
      <c r="R116" s="2"/>
      <c r="S116" s="2"/>
      <c r="T116" s="1">
        <v>2</v>
      </c>
      <c r="U116" s="1">
        <v>2</v>
      </c>
      <c r="V116" s="1">
        <v>4</v>
      </c>
      <c r="W116" s="1">
        <v>2</v>
      </c>
      <c r="X116" s="8">
        <v>0</v>
      </c>
      <c r="Y116" s="1">
        <v>4</v>
      </c>
      <c r="Z116" s="2" t="s">
        <v>151</v>
      </c>
      <c r="AA116" s="2" t="s">
        <v>23</v>
      </c>
      <c r="AB116" s="2" t="s">
        <v>44</v>
      </c>
      <c r="AC11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6" s="2" t="s">
        <v>142</v>
      </c>
      <c r="AE11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6" s="2" t="s">
        <v>23</v>
      </c>
      <c r="AG116" s="2" t="s">
        <v>44</v>
      </c>
      <c r="AH11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6" s="2" t="s">
        <v>142</v>
      </c>
      <c r="AJ11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6" s="2" t="s">
        <v>23</v>
      </c>
      <c r="AL116" s="2" t="s">
        <v>44</v>
      </c>
      <c r="AM11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6" s="2" t="s">
        <v>142</v>
      </c>
      <c r="AO11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6" s="6" t="s">
        <v>277</v>
      </c>
      <c r="AQ116" s="2" t="s">
        <v>41</v>
      </c>
      <c r="AR116" s="1">
        <v>0</v>
      </c>
      <c r="AS116" s="2" t="s">
        <v>284</v>
      </c>
      <c r="AT116" s="12">
        <v>-121.48137908134537</v>
      </c>
      <c r="AU116" s="12">
        <v>45.726700828364713</v>
      </c>
    </row>
    <row r="117" spans="1:47" x14ac:dyDescent="0.2">
      <c r="A117" s="1">
        <v>116</v>
      </c>
      <c r="B117" s="2" t="s">
        <v>285</v>
      </c>
      <c r="C117" s="3">
        <v>43396.703148148146</v>
      </c>
      <c r="D117" s="2" t="s">
        <v>134</v>
      </c>
      <c r="E117" s="2" t="s">
        <v>212</v>
      </c>
      <c r="F117" s="2" t="s">
        <v>283</v>
      </c>
      <c r="G117" s="2"/>
      <c r="H117" s="2"/>
      <c r="I117" s="2"/>
      <c r="J117" s="2" t="s">
        <v>408</v>
      </c>
      <c r="K117" s="2" t="s">
        <v>61</v>
      </c>
      <c r="L117" s="2" t="str">
        <f t="shared" si="3"/>
        <v>Quercus garryana</v>
      </c>
      <c r="M117" s="11" t="s">
        <v>387</v>
      </c>
      <c r="N117" s="2"/>
      <c r="O117" s="2" t="s">
        <v>37</v>
      </c>
      <c r="P117" s="1">
        <v>3</v>
      </c>
      <c r="Q117" s="2"/>
      <c r="R117" s="2"/>
      <c r="S117" s="2"/>
      <c r="T117" s="1">
        <v>4</v>
      </c>
      <c r="U117" s="1">
        <v>4</v>
      </c>
      <c r="V117" s="1">
        <v>6</v>
      </c>
      <c r="W117" s="1">
        <v>2</v>
      </c>
      <c r="X117" s="8">
        <v>0</v>
      </c>
      <c r="Y117" s="1">
        <v>6</v>
      </c>
      <c r="Z117" s="2" t="s">
        <v>151</v>
      </c>
      <c r="AA117" s="2" t="s">
        <v>23</v>
      </c>
      <c r="AB117" s="2" t="s">
        <v>44</v>
      </c>
      <c r="AC11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7" s="2" t="s">
        <v>142</v>
      </c>
      <c r="AE11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7" s="2" t="s">
        <v>23</v>
      </c>
      <c r="AG117" s="2" t="s">
        <v>44</v>
      </c>
      <c r="AH11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7" s="2" t="s">
        <v>142</v>
      </c>
      <c r="AJ11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7" s="2" t="s">
        <v>23</v>
      </c>
      <c r="AL117" s="2" t="s">
        <v>44</v>
      </c>
      <c r="AM11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7" s="2" t="s">
        <v>142</v>
      </c>
      <c r="AO11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7" s="6" t="s">
        <v>277</v>
      </c>
      <c r="AQ117" s="2" t="s">
        <v>41</v>
      </c>
      <c r="AR117" s="1">
        <v>0</v>
      </c>
      <c r="AS117" s="2" t="s">
        <v>284</v>
      </c>
      <c r="AT117" s="12">
        <v>-121.48138780937666</v>
      </c>
      <c r="AU117" s="12">
        <v>45.726700985766165</v>
      </c>
    </row>
    <row r="118" spans="1:47" x14ac:dyDescent="0.2">
      <c r="A118" s="1">
        <v>117</v>
      </c>
      <c r="B118" s="2" t="s">
        <v>286</v>
      </c>
      <c r="C118" s="3">
        <v>43396.703148148146</v>
      </c>
      <c r="D118" s="2" t="s">
        <v>134</v>
      </c>
      <c r="E118" s="2" t="s">
        <v>212</v>
      </c>
      <c r="F118" s="2" t="s">
        <v>283</v>
      </c>
      <c r="G118" s="2"/>
      <c r="H118" s="2"/>
      <c r="I118" s="2"/>
      <c r="J118" s="7" t="s">
        <v>408</v>
      </c>
      <c r="K118" s="2" t="s">
        <v>61</v>
      </c>
      <c r="L118" s="2" t="str">
        <f t="shared" si="3"/>
        <v>Quercus garryana</v>
      </c>
      <c r="M118" s="11" t="s">
        <v>387</v>
      </c>
      <c r="N118" s="2"/>
      <c r="O118" s="2" t="s">
        <v>37</v>
      </c>
      <c r="P118" s="1">
        <v>3</v>
      </c>
      <c r="Q118" s="2"/>
      <c r="R118" s="2"/>
      <c r="S118" s="2"/>
      <c r="T118" s="1">
        <v>4</v>
      </c>
      <c r="U118" s="1">
        <v>4</v>
      </c>
      <c r="V118" s="1">
        <v>12</v>
      </c>
      <c r="W118" s="1">
        <v>4</v>
      </c>
      <c r="X118" s="8">
        <v>0</v>
      </c>
      <c r="Y118" s="1">
        <v>12</v>
      </c>
      <c r="Z118" s="2" t="s">
        <v>151</v>
      </c>
      <c r="AA118" s="2" t="s">
        <v>23</v>
      </c>
      <c r="AB118" s="2" t="s">
        <v>44</v>
      </c>
      <c r="AC11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8" s="2" t="s">
        <v>142</v>
      </c>
      <c r="AE11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8" s="2" t="s">
        <v>23</v>
      </c>
      <c r="AG118" s="2" t="s">
        <v>44</v>
      </c>
      <c r="AH11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8" s="2" t="s">
        <v>142</v>
      </c>
      <c r="AJ11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8" s="2" t="s">
        <v>23</v>
      </c>
      <c r="AL118" s="2" t="s">
        <v>44</v>
      </c>
      <c r="AM11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8" s="2" t="s">
        <v>142</v>
      </c>
      <c r="AO11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8" s="6" t="s">
        <v>277</v>
      </c>
      <c r="AQ118" s="2" t="s">
        <v>41</v>
      </c>
      <c r="AR118" s="1">
        <v>0</v>
      </c>
      <c r="AS118" s="2" t="s">
        <v>284</v>
      </c>
      <c r="AT118" s="12">
        <v>-121.48139833134356</v>
      </c>
      <c r="AU118" s="12">
        <v>45.726700448343671</v>
      </c>
    </row>
    <row r="119" spans="1:47" x14ac:dyDescent="0.2">
      <c r="A119" s="1">
        <v>118</v>
      </c>
      <c r="B119" s="2" t="s">
        <v>287</v>
      </c>
      <c r="C119" s="3">
        <v>43396.734548611108</v>
      </c>
      <c r="D119" s="2" t="s">
        <v>134</v>
      </c>
      <c r="E119" s="2" t="s">
        <v>235</v>
      </c>
      <c r="F119" s="2" t="s">
        <v>288</v>
      </c>
      <c r="G119" s="2" t="s">
        <v>398</v>
      </c>
      <c r="H119" s="2" t="s">
        <v>399</v>
      </c>
      <c r="I119" s="1">
        <v>300</v>
      </c>
      <c r="J119" s="7" t="s">
        <v>411</v>
      </c>
      <c r="K119" s="7" t="s">
        <v>392</v>
      </c>
      <c r="L119" s="2" t="str">
        <f t="shared" si="3"/>
        <v>Chamaecyparis nootkatensis 'fastigiate'</v>
      </c>
      <c r="M119" s="11" t="s">
        <v>372</v>
      </c>
      <c r="N119" s="2"/>
      <c r="O119" s="2" t="s">
        <v>37</v>
      </c>
      <c r="P119" s="1">
        <v>6</v>
      </c>
      <c r="Q119" s="2"/>
      <c r="R119" s="2"/>
      <c r="S119" s="2"/>
      <c r="T119" s="1">
        <v>4</v>
      </c>
      <c r="U119" s="1">
        <v>5</v>
      </c>
      <c r="V119" s="1">
        <v>22</v>
      </c>
      <c r="W119" s="1">
        <v>1</v>
      </c>
      <c r="X119" s="8">
        <v>0</v>
      </c>
      <c r="Y119" s="1">
        <v>22</v>
      </c>
      <c r="Z119" s="2" t="s">
        <v>151</v>
      </c>
      <c r="AA119" s="2" t="s">
        <v>23</v>
      </c>
      <c r="AB119" s="2" t="s">
        <v>44</v>
      </c>
      <c r="AC11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19" s="2" t="s">
        <v>142</v>
      </c>
      <c r="AE11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19" s="2" t="s">
        <v>23</v>
      </c>
      <c r="AG119" s="2" t="s">
        <v>44</v>
      </c>
      <c r="AH11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19" s="2" t="s">
        <v>142</v>
      </c>
      <c r="AJ11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19" s="2" t="s">
        <v>28</v>
      </c>
      <c r="AL119" s="2" t="s">
        <v>39</v>
      </c>
      <c r="AM11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19" s="2" t="s">
        <v>137</v>
      </c>
      <c r="AO11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19" s="6" t="s">
        <v>289</v>
      </c>
      <c r="AQ119" s="2"/>
      <c r="AR119" s="1">
        <v>0</v>
      </c>
      <c r="AS119" s="2" t="s">
        <v>290</v>
      </c>
      <c r="AT119" s="12">
        <v>-121.48798146152839</v>
      </c>
      <c r="AU119" s="12">
        <v>45.727898769805208</v>
      </c>
    </row>
    <row r="120" spans="1:47" x14ac:dyDescent="0.2">
      <c r="A120" s="1">
        <v>119</v>
      </c>
      <c r="B120" s="2" t="s">
        <v>291</v>
      </c>
      <c r="C120" s="3">
        <v>43396.734548611108</v>
      </c>
      <c r="D120" s="2" t="s">
        <v>134</v>
      </c>
      <c r="E120" s="2" t="s">
        <v>235</v>
      </c>
      <c r="F120" s="2" t="s">
        <v>288</v>
      </c>
      <c r="G120" s="2" t="s">
        <v>398</v>
      </c>
      <c r="H120" s="2" t="s">
        <v>399</v>
      </c>
      <c r="I120" s="1">
        <v>280</v>
      </c>
      <c r="J120" s="2" t="s">
        <v>405</v>
      </c>
      <c r="K120" s="7" t="s">
        <v>355</v>
      </c>
      <c r="L120" s="2" t="str">
        <f t="shared" si="3"/>
        <v>Acer rubrum 'fastigiate'</v>
      </c>
      <c r="M120" s="11" t="s">
        <v>370</v>
      </c>
      <c r="N120" s="2"/>
      <c r="O120" s="2" t="s">
        <v>43</v>
      </c>
      <c r="P120" s="1">
        <v>6</v>
      </c>
      <c r="Q120" s="2"/>
      <c r="R120" s="2"/>
      <c r="S120" s="2"/>
      <c r="T120" s="1">
        <v>7</v>
      </c>
      <c r="U120" s="1">
        <v>6</v>
      </c>
      <c r="V120" s="1">
        <v>30</v>
      </c>
      <c r="W120" s="1">
        <v>5</v>
      </c>
      <c r="X120" s="8">
        <v>0</v>
      </c>
      <c r="Y120" s="1">
        <v>30</v>
      </c>
      <c r="Z120" s="2" t="s">
        <v>151</v>
      </c>
      <c r="AA120" s="2" t="s">
        <v>23</v>
      </c>
      <c r="AB120" s="2" t="s">
        <v>44</v>
      </c>
      <c r="AC12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0" s="2" t="s">
        <v>142</v>
      </c>
      <c r="AE12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0" s="2" t="s">
        <v>23</v>
      </c>
      <c r="AG120" s="2" t="s">
        <v>44</v>
      </c>
      <c r="AH12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0" s="2" t="s">
        <v>142</v>
      </c>
      <c r="AJ12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0" s="2" t="s">
        <v>23</v>
      </c>
      <c r="AL120" s="2" t="s">
        <v>39</v>
      </c>
      <c r="AM12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0" s="2" t="s">
        <v>137</v>
      </c>
      <c r="AO12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0" s="6" t="s">
        <v>289</v>
      </c>
      <c r="AQ120" s="2" t="s">
        <v>41</v>
      </c>
      <c r="AR120" s="1">
        <v>0</v>
      </c>
      <c r="AS120" s="2" t="s">
        <v>290</v>
      </c>
      <c r="AT120" s="12">
        <v>-121.48810807816938</v>
      </c>
      <c r="AU120" s="12">
        <v>45.727918206270353</v>
      </c>
    </row>
    <row r="121" spans="1:47" x14ac:dyDescent="0.2">
      <c r="A121" s="1">
        <v>120</v>
      </c>
      <c r="B121" s="2" t="s">
        <v>292</v>
      </c>
      <c r="C121" s="3">
        <v>43396.734548611108</v>
      </c>
      <c r="D121" s="2" t="s">
        <v>134</v>
      </c>
      <c r="E121" s="2" t="s">
        <v>235</v>
      </c>
      <c r="F121" s="2" t="s">
        <v>288</v>
      </c>
      <c r="G121" s="2" t="s">
        <v>398</v>
      </c>
      <c r="H121" s="2" t="s">
        <v>399</v>
      </c>
      <c r="I121" s="1">
        <v>200</v>
      </c>
      <c r="J121" s="7" t="s">
        <v>411</v>
      </c>
      <c r="K121" s="7" t="s">
        <v>392</v>
      </c>
      <c r="L121" s="2" t="str">
        <f t="shared" si="3"/>
        <v>Chamaecyparis nootkatensis 'fastigiate'</v>
      </c>
      <c r="M121" s="11" t="s">
        <v>372</v>
      </c>
      <c r="N121" s="2"/>
      <c r="O121" s="2" t="s">
        <v>37</v>
      </c>
      <c r="P121" s="1">
        <v>6</v>
      </c>
      <c r="Q121" s="2"/>
      <c r="R121" s="2"/>
      <c r="S121" s="2"/>
      <c r="T121" s="1">
        <v>7</v>
      </c>
      <c r="U121" s="1">
        <v>8</v>
      </c>
      <c r="V121" s="1">
        <v>30</v>
      </c>
      <c r="W121" s="1">
        <v>1</v>
      </c>
      <c r="X121" s="8">
        <v>0</v>
      </c>
      <c r="Y121" s="1">
        <v>30</v>
      </c>
      <c r="Z121" s="2" t="s">
        <v>151</v>
      </c>
      <c r="AA121" s="2" t="s">
        <v>23</v>
      </c>
      <c r="AB121" s="2" t="s">
        <v>44</v>
      </c>
      <c r="AC12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1" s="2" t="s">
        <v>142</v>
      </c>
      <c r="AE12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1" s="2" t="s">
        <v>23</v>
      </c>
      <c r="AG121" s="2" t="s">
        <v>44</v>
      </c>
      <c r="AH12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1" s="2" t="s">
        <v>142</v>
      </c>
      <c r="AJ12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1" s="2" t="s">
        <v>28</v>
      </c>
      <c r="AL121" s="2" t="s">
        <v>39</v>
      </c>
      <c r="AM12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1" s="2" t="s">
        <v>137</v>
      </c>
      <c r="AO12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1" s="6" t="s">
        <v>289</v>
      </c>
      <c r="AQ121" s="2"/>
      <c r="AR121" s="1">
        <v>0</v>
      </c>
      <c r="AS121" s="2" t="s">
        <v>293</v>
      </c>
      <c r="AT121" s="12">
        <v>-121.48832143343925</v>
      </c>
      <c r="AU121" s="12">
        <v>45.727905100217846</v>
      </c>
    </row>
    <row r="122" spans="1:47" x14ac:dyDescent="0.2">
      <c r="A122" s="1">
        <v>121</v>
      </c>
      <c r="B122" s="2" t="s">
        <v>294</v>
      </c>
      <c r="C122" s="3">
        <v>43396.741377314815</v>
      </c>
      <c r="D122" s="2" t="s">
        <v>134</v>
      </c>
      <c r="E122" s="2" t="s">
        <v>235</v>
      </c>
      <c r="F122" s="2" t="s">
        <v>288</v>
      </c>
      <c r="G122" s="2" t="s">
        <v>398</v>
      </c>
      <c r="H122" s="2" t="s">
        <v>399</v>
      </c>
      <c r="I122" s="1">
        <v>180</v>
      </c>
      <c r="J122" s="7" t="s">
        <v>411</v>
      </c>
      <c r="K122" s="7" t="s">
        <v>392</v>
      </c>
      <c r="L122" s="2" t="str">
        <f t="shared" si="3"/>
        <v>Chamaecyparis nootkatensis 'fastigiate'</v>
      </c>
      <c r="M122" s="11" t="s">
        <v>372</v>
      </c>
      <c r="N122" s="2"/>
      <c r="O122" s="2" t="s">
        <v>37</v>
      </c>
      <c r="P122" s="1">
        <v>4</v>
      </c>
      <c r="Q122" s="2"/>
      <c r="R122" s="2"/>
      <c r="S122" s="2"/>
      <c r="T122" s="1">
        <v>7</v>
      </c>
      <c r="U122" s="1">
        <v>6</v>
      </c>
      <c r="V122" s="1">
        <v>24</v>
      </c>
      <c r="W122" s="1">
        <v>1</v>
      </c>
      <c r="X122" s="8">
        <v>0</v>
      </c>
      <c r="Y122" s="1">
        <v>24</v>
      </c>
      <c r="Z122" s="2" t="s">
        <v>151</v>
      </c>
      <c r="AA122" s="2" t="s">
        <v>23</v>
      </c>
      <c r="AB122" s="2" t="s">
        <v>44</v>
      </c>
      <c r="AC12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2" s="2" t="s">
        <v>142</v>
      </c>
      <c r="AE12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2" s="2" t="s">
        <v>23</v>
      </c>
      <c r="AG122" s="2" t="s">
        <v>44</v>
      </c>
      <c r="AH12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2" s="2" t="s">
        <v>142</v>
      </c>
      <c r="AJ12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2" s="2" t="s">
        <v>28</v>
      </c>
      <c r="AL122" s="2" t="s">
        <v>39</v>
      </c>
      <c r="AM12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2" s="2" t="s">
        <v>137</v>
      </c>
      <c r="AO12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2" s="6" t="s">
        <v>289</v>
      </c>
      <c r="AQ122" s="2"/>
      <c r="AR122" s="1">
        <v>0</v>
      </c>
      <c r="AS122" s="2" t="s">
        <v>293</v>
      </c>
      <c r="AT122" s="12">
        <v>-121.48836993348144</v>
      </c>
      <c r="AU122" s="12">
        <v>45.727907150155147</v>
      </c>
    </row>
    <row r="123" spans="1:47" x14ac:dyDescent="0.2">
      <c r="A123" s="1">
        <v>122</v>
      </c>
      <c r="B123" s="2" t="s">
        <v>295</v>
      </c>
      <c r="C123" s="3">
        <v>43396.74628472222</v>
      </c>
      <c r="D123" s="2" t="s">
        <v>134</v>
      </c>
      <c r="E123" s="2" t="s">
        <v>235</v>
      </c>
      <c r="F123" s="2" t="s">
        <v>296</v>
      </c>
      <c r="G123" s="2" t="s">
        <v>398</v>
      </c>
      <c r="H123" s="7" t="s">
        <v>404</v>
      </c>
      <c r="I123" s="1">
        <v>50</v>
      </c>
      <c r="J123" s="2"/>
      <c r="K123" s="2"/>
      <c r="L123" s="2" t="str">
        <f t="shared" si="3"/>
        <v xml:space="preserve"> 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8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6"/>
      <c r="AQ123" s="2" t="s">
        <v>297</v>
      </c>
      <c r="AR123" s="1">
        <v>0</v>
      </c>
      <c r="AS123" s="2"/>
      <c r="AT123" s="12">
        <v>-121.48775768310628</v>
      </c>
      <c r="AU123" s="12">
        <v>45.72790113704729</v>
      </c>
    </row>
    <row r="124" spans="1:47" x14ac:dyDescent="0.2">
      <c r="A124" s="1">
        <v>123</v>
      </c>
      <c r="B124" s="2" t="s">
        <v>298</v>
      </c>
      <c r="C124" s="3">
        <v>43396.748923611114</v>
      </c>
      <c r="D124" s="2" t="s">
        <v>134</v>
      </c>
      <c r="E124" s="2" t="s">
        <v>235</v>
      </c>
      <c r="F124" s="2" t="s">
        <v>288</v>
      </c>
      <c r="G124" s="2" t="s">
        <v>398</v>
      </c>
      <c r="H124" s="2" t="s">
        <v>400</v>
      </c>
      <c r="I124" s="1">
        <v>15</v>
      </c>
      <c r="J124" s="2" t="s">
        <v>405</v>
      </c>
      <c r="K124" s="2" t="s">
        <v>299</v>
      </c>
      <c r="L124" s="2" t="str">
        <f t="shared" si="3"/>
        <v>Acer griseum</v>
      </c>
      <c r="M124" s="11" t="s">
        <v>364</v>
      </c>
      <c r="N124" s="2"/>
      <c r="O124" s="2" t="s">
        <v>62</v>
      </c>
      <c r="P124" s="1">
        <v>2</v>
      </c>
      <c r="Q124" s="2"/>
      <c r="R124" s="2"/>
      <c r="S124" s="2"/>
      <c r="T124" s="1">
        <v>3</v>
      </c>
      <c r="U124" s="1">
        <v>3</v>
      </c>
      <c r="V124" s="1">
        <v>10</v>
      </c>
      <c r="W124" s="1">
        <v>4</v>
      </c>
      <c r="X124" s="7" t="s">
        <v>345</v>
      </c>
      <c r="Y124" s="1">
        <v>10</v>
      </c>
      <c r="Z124" s="2" t="s">
        <v>38</v>
      </c>
      <c r="AA124" s="2" t="s">
        <v>23</v>
      </c>
      <c r="AB124" s="2" t="s">
        <v>44</v>
      </c>
      <c r="AC124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4" s="7" t="s">
        <v>138</v>
      </c>
      <c r="AE124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4" s="2" t="s">
        <v>23</v>
      </c>
      <c r="AG124" s="2" t="s">
        <v>44</v>
      </c>
      <c r="AH124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4" s="2" t="s">
        <v>142</v>
      </c>
      <c r="AJ124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4" s="2" t="s">
        <v>28</v>
      </c>
      <c r="AL124" s="2" t="s">
        <v>39</v>
      </c>
      <c r="AM124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4" s="2" t="s">
        <v>142</v>
      </c>
      <c r="AO124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4" s="6" t="s">
        <v>300</v>
      </c>
      <c r="AQ124" s="2" t="s">
        <v>41</v>
      </c>
      <c r="AR124" s="1">
        <v>0</v>
      </c>
      <c r="AS124" s="2" t="s">
        <v>301</v>
      </c>
      <c r="AT124" s="12">
        <v>-121.48645981694673</v>
      </c>
      <c r="AU124" s="12">
        <v>45.727822099954665</v>
      </c>
    </row>
    <row r="125" spans="1:47" x14ac:dyDescent="0.2">
      <c r="A125" s="1">
        <v>124</v>
      </c>
      <c r="B125" s="2" t="s">
        <v>302</v>
      </c>
      <c r="C125" s="3">
        <v>43396.748923611114</v>
      </c>
      <c r="D125" s="2" t="s">
        <v>134</v>
      </c>
      <c r="E125" s="2" t="s">
        <v>235</v>
      </c>
      <c r="F125" s="2" t="s">
        <v>288</v>
      </c>
      <c r="G125" s="2" t="s">
        <v>398</v>
      </c>
      <c r="H125" s="2" t="s">
        <v>400</v>
      </c>
      <c r="I125" s="1">
        <v>25</v>
      </c>
      <c r="J125" s="2" t="s">
        <v>405</v>
      </c>
      <c r="K125" s="2" t="s">
        <v>299</v>
      </c>
      <c r="L125" s="2" t="str">
        <f t="shared" si="3"/>
        <v>Acer griseum</v>
      </c>
      <c r="M125" s="11" t="s">
        <v>364</v>
      </c>
      <c r="N125" s="2"/>
      <c r="O125" s="2" t="s">
        <v>62</v>
      </c>
      <c r="P125" s="1">
        <v>2</v>
      </c>
      <c r="Q125" s="2"/>
      <c r="R125" s="2"/>
      <c r="S125" s="2"/>
      <c r="T125" s="1">
        <v>3</v>
      </c>
      <c r="U125" s="1">
        <v>3</v>
      </c>
      <c r="V125" s="1">
        <v>10</v>
      </c>
      <c r="W125" s="1">
        <v>3</v>
      </c>
      <c r="X125" s="7" t="s">
        <v>345</v>
      </c>
      <c r="Y125" s="1">
        <v>10</v>
      </c>
      <c r="Z125" s="2" t="s">
        <v>38</v>
      </c>
      <c r="AA125" s="2" t="s">
        <v>23</v>
      </c>
      <c r="AB125" s="2" t="s">
        <v>44</v>
      </c>
      <c r="AC125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5" s="7" t="s">
        <v>138</v>
      </c>
      <c r="AE125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5" s="2" t="s">
        <v>23</v>
      </c>
      <c r="AG125" s="2" t="s">
        <v>44</v>
      </c>
      <c r="AH125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5" s="2" t="s">
        <v>142</v>
      </c>
      <c r="AJ125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5" s="2" t="s">
        <v>28</v>
      </c>
      <c r="AL125" s="2" t="s">
        <v>39</v>
      </c>
      <c r="AM125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5" s="2" t="s">
        <v>142</v>
      </c>
      <c r="AO125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5" s="6" t="s">
        <v>300</v>
      </c>
      <c r="AQ125" s="2" t="s">
        <v>41</v>
      </c>
      <c r="AR125" s="1">
        <v>0</v>
      </c>
      <c r="AS125" s="2" t="s">
        <v>303</v>
      </c>
      <c r="AT125" s="12">
        <v>-121.48637650000074</v>
      </c>
      <c r="AU125" s="12">
        <v>45.727818310480728</v>
      </c>
    </row>
    <row r="126" spans="1:47" x14ac:dyDescent="0.2">
      <c r="A126" s="1">
        <v>125</v>
      </c>
      <c r="B126" s="2" t="s">
        <v>304</v>
      </c>
      <c r="C126" s="3">
        <v>43396.751655092594</v>
      </c>
      <c r="D126" s="2" t="s">
        <v>134</v>
      </c>
      <c r="E126" s="2" t="s">
        <v>235</v>
      </c>
      <c r="F126" s="2" t="s">
        <v>288</v>
      </c>
      <c r="G126" s="2" t="s">
        <v>398</v>
      </c>
      <c r="H126" s="2" t="s">
        <v>400</v>
      </c>
      <c r="I126" s="1">
        <v>40</v>
      </c>
      <c r="J126" s="2" t="s">
        <v>405</v>
      </c>
      <c r="K126" s="2" t="s">
        <v>299</v>
      </c>
      <c r="L126" s="2" t="str">
        <f t="shared" si="3"/>
        <v>Acer griseum</v>
      </c>
      <c r="M126" s="11" t="s">
        <v>364</v>
      </c>
      <c r="N126" s="2"/>
      <c r="O126" s="2" t="s">
        <v>62</v>
      </c>
      <c r="P126" s="1">
        <v>2</v>
      </c>
      <c r="Q126" s="2"/>
      <c r="R126" s="2"/>
      <c r="S126" s="2"/>
      <c r="T126" s="1">
        <v>3</v>
      </c>
      <c r="U126" s="1">
        <v>3</v>
      </c>
      <c r="V126" s="1">
        <v>12</v>
      </c>
      <c r="W126" s="1">
        <v>3</v>
      </c>
      <c r="X126" s="8">
        <v>0</v>
      </c>
      <c r="Y126" s="1">
        <v>12</v>
      </c>
      <c r="Z126" s="2" t="s">
        <v>151</v>
      </c>
      <c r="AA126" s="2" t="s">
        <v>23</v>
      </c>
      <c r="AB126" s="2" t="s">
        <v>44</v>
      </c>
      <c r="AC126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6" s="7" t="s">
        <v>138</v>
      </c>
      <c r="AE126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6" s="2" t="s">
        <v>23</v>
      </c>
      <c r="AG126" s="2" t="s">
        <v>44</v>
      </c>
      <c r="AH126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6" s="2" t="s">
        <v>142</v>
      </c>
      <c r="AJ126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6" s="2" t="s">
        <v>28</v>
      </c>
      <c r="AL126" s="2" t="s">
        <v>39</v>
      </c>
      <c r="AM126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6" s="2" t="s">
        <v>142</v>
      </c>
      <c r="AO126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6" s="6" t="s">
        <v>300</v>
      </c>
      <c r="AQ126" s="2" t="s">
        <v>41</v>
      </c>
      <c r="AR126" s="1">
        <v>0</v>
      </c>
      <c r="AS126" s="2" t="s">
        <v>305</v>
      </c>
      <c r="AT126" s="12">
        <v>-121.48632948307709</v>
      </c>
      <c r="AU126" s="12">
        <v>45.727814416910412</v>
      </c>
    </row>
    <row r="127" spans="1:47" x14ac:dyDescent="0.2">
      <c r="A127" s="1">
        <v>126</v>
      </c>
      <c r="B127" s="2" t="s">
        <v>306</v>
      </c>
      <c r="C127" s="3">
        <v>43396.751655092594</v>
      </c>
      <c r="D127" s="2" t="s">
        <v>134</v>
      </c>
      <c r="E127" s="2" t="s">
        <v>235</v>
      </c>
      <c r="F127" s="2" t="s">
        <v>288</v>
      </c>
      <c r="G127" s="2" t="s">
        <v>398</v>
      </c>
      <c r="H127" s="2" t="s">
        <v>400</v>
      </c>
      <c r="I127" s="1">
        <v>50</v>
      </c>
      <c r="J127" s="2" t="s">
        <v>405</v>
      </c>
      <c r="K127" s="2" t="s">
        <v>299</v>
      </c>
      <c r="L127" s="2" t="str">
        <f t="shared" si="3"/>
        <v>Acer griseum</v>
      </c>
      <c r="M127" s="11" t="s">
        <v>364</v>
      </c>
      <c r="N127" s="2"/>
      <c r="O127" s="2" t="s">
        <v>62</v>
      </c>
      <c r="P127" s="1">
        <v>2</v>
      </c>
      <c r="Q127" s="2"/>
      <c r="R127" s="2"/>
      <c r="S127" s="2"/>
      <c r="T127" s="1">
        <v>3</v>
      </c>
      <c r="U127" s="1">
        <v>3</v>
      </c>
      <c r="V127" s="1">
        <v>12</v>
      </c>
      <c r="W127" s="1">
        <v>5</v>
      </c>
      <c r="X127" s="8">
        <v>0</v>
      </c>
      <c r="Y127" s="1">
        <v>12</v>
      </c>
      <c r="Z127" s="2" t="s">
        <v>38</v>
      </c>
      <c r="AA127" s="2" t="s">
        <v>23</v>
      </c>
      <c r="AB127" s="2" t="s">
        <v>44</v>
      </c>
      <c r="AC127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7" s="7" t="s">
        <v>138</v>
      </c>
      <c r="AE127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7" s="2" t="s">
        <v>23</v>
      </c>
      <c r="AG127" s="2" t="s">
        <v>44</v>
      </c>
      <c r="AH127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7" s="2" t="s">
        <v>142</v>
      </c>
      <c r="AJ127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7" s="2" t="s">
        <v>28</v>
      </c>
      <c r="AL127" s="2" t="s">
        <v>39</v>
      </c>
      <c r="AM127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7" s="2" t="s">
        <v>142</v>
      </c>
      <c r="AO127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7" s="6" t="s">
        <v>300</v>
      </c>
      <c r="AQ127" s="2" t="s">
        <v>41</v>
      </c>
      <c r="AR127" s="1">
        <v>0</v>
      </c>
      <c r="AS127" s="2" t="s">
        <v>307</v>
      </c>
      <c r="AT127" s="12">
        <v>-121.48627301857158</v>
      </c>
      <c r="AU127" s="12">
        <v>45.727792657685683</v>
      </c>
    </row>
    <row r="128" spans="1:47" x14ac:dyDescent="0.2">
      <c r="A128" s="1">
        <v>127</v>
      </c>
      <c r="B128" s="2" t="s">
        <v>308</v>
      </c>
      <c r="C128" s="3">
        <v>43396.770115740743</v>
      </c>
      <c r="D128" s="2" t="s">
        <v>134</v>
      </c>
      <c r="E128" s="2" t="s">
        <v>235</v>
      </c>
      <c r="F128" s="2" t="s">
        <v>288</v>
      </c>
      <c r="G128" s="2" t="s">
        <v>398</v>
      </c>
      <c r="H128" s="2" t="s">
        <v>401</v>
      </c>
      <c r="I128" s="1">
        <v>50</v>
      </c>
      <c r="J128" s="2" t="s">
        <v>405</v>
      </c>
      <c r="K128" s="7" t="s">
        <v>358</v>
      </c>
      <c r="L128" s="2" t="str">
        <f t="shared" si="3"/>
        <v>Acer platanoides 'Crimson moon'</v>
      </c>
      <c r="M128" s="11" t="s">
        <v>368</v>
      </c>
      <c r="N128" s="2"/>
      <c r="O128" s="2" t="s">
        <v>62</v>
      </c>
      <c r="P128" s="1">
        <v>2</v>
      </c>
      <c r="Q128" s="2"/>
      <c r="R128" s="2"/>
      <c r="S128" s="2"/>
      <c r="T128" s="1">
        <v>2</v>
      </c>
      <c r="U128" s="1">
        <v>2</v>
      </c>
      <c r="V128" s="1">
        <v>10</v>
      </c>
      <c r="W128" s="1">
        <v>1</v>
      </c>
      <c r="X128" s="2" t="s">
        <v>187</v>
      </c>
      <c r="Y128" s="1">
        <v>10</v>
      </c>
      <c r="Z128" s="2" t="s">
        <v>151</v>
      </c>
      <c r="AA128" s="2" t="s">
        <v>23</v>
      </c>
      <c r="AB128" s="2" t="s">
        <v>44</v>
      </c>
      <c r="AC128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8" s="2" t="s">
        <v>142</v>
      </c>
      <c r="AE128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8" s="2" t="s">
        <v>23</v>
      </c>
      <c r="AG128" s="2" t="s">
        <v>44</v>
      </c>
      <c r="AH128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8" s="2" t="s">
        <v>142</v>
      </c>
      <c r="AJ128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8" s="2" t="s">
        <v>28</v>
      </c>
      <c r="AL128" s="2" t="s">
        <v>39</v>
      </c>
      <c r="AM128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8" s="2" t="s">
        <v>142</v>
      </c>
      <c r="AO128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8" s="6" t="s">
        <v>300</v>
      </c>
      <c r="AQ128" s="2" t="s">
        <v>41</v>
      </c>
      <c r="AR128" s="1">
        <v>0</v>
      </c>
      <c r="AS128" s="2" t="s">
        <v>301</v>
      </c>
      <c r="AT128" s="12">
        <v>-121.48530508025971</v>
      </c>
      <c r="AU128" s="12">
        <v>45.727562027818593</v>
      </c>
    </row>
    <row r="129" spans="1:47" x14ac:dyDescent="0.2">
      <c r="A129" s="1">
        <v>128</v>
      </c>
      <c r="B129" s="2" t="s">
        <v>309</v>
      </c>
      <c r="C129" s="3">
        <v>43396.770115740743</v>
      </c>
      <c r="D129" s="2" t="s">
        <v>134</v>
      </c>
      <c r="E129" s="2" t="s">
        <v>235</v>
      </c>
      <c r="F129" s="2" t="s">
        <v>288</v>
      </c>
      <c r="G129" s="2" t="s">
        <v>398</v>
      </c>
      <c r="H129" s="2" t="s">
        <v>401</v>
      </c>
      <c r="I129" s="1">
        <v>30</v>
      </c>
      <c r="J129" s="2" t="s">
        <v>405</v>
      </c>
      <c r="K129" s="7" t="s">
        <v>358</v>
      </c>
      <c r="L129" s="2" t="str">
        <f t="shared" si="3"/>
        <v>Acer platanoides 'Crimson moon'</v>
      </c>
      <c r="M129" s="11" t="s">
        <v>368</v>
      </c>
      <c r="N129" s="2"/>
      <c r="O129" s="2" t="s">
        <v>62</v>
      </c>
      <c r="P129" s="1">
        <v>2</v>
      </c>
      <c r="Q129" s="2"/>
      <c r="R129" s="2"/>
      <c r="S129" s="2"/>
      <c r="T129" s="1">
        <v>2</v>
      </c>
      <c r="U129" s="1">
        <v>2</v>
      </c>
      <c r="V129" s="1">
        <v>10</v>
      </c>
      <c r="W129" s="1">
        <v>2</v>
      </c>
      <c r="X129" s="2" t="s">
        <v>187</v>
      </c>
      <c r="Y129" s="1">
        <v>10</v>
      </c>
      <c r="Z129" s="2" t="s">
        <v>151</v>
      </c>
      <c r="AA129" s="2" t="s">
        <v>23</v>
      </c>
      <c r="AB129" s="2" t="s">
        <v>44</v>
      </c>
      <c r="AC129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29" s="2" t="s">
        <v>142</v>
      </c>
      <c r="AE129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29" s="2" t="s">
        <v>23</v>
      </c>
      <c r="AG129" s="2" t="s">
        <v>44</v>
      </c>
      <c r="AH129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29" s="2" t="s">
        <v>142</v>
      </c>
      <c r="AJ129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29" s="2" t="s">
        <v>28</v>
      </c>
      <c r="AL129" s="2" t="s">
        <v>39</v>
      </c>
      <c r="AM129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29" s="2" t="s">
        <v>142</v>
      </c>
      <c r="AO129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29" s="6" t="s">
        <v>300</v>
      </c>
      <c r="AQ129" s="2" t="s">
        <v>41</v>
      </c>
      <c r="AR129" s="1">
        <v>0</v>
      </c>
      <c r="AS129" s="2" t="s">
        <v>310</v>
      </c>
      <c r="AT129" s="12">
        <v>-121.485222661629</v>
      </c>
      <c r="AU129" s="12">
        <v>45.72755494674292</v>
      </c>
    </row>
    <row r="130" spans="1:47" x14ac:dyDescent="0.2">
      <c r="A130" s="1">
        <v>129</v>
      </c>
      <c r="B130" s="2" t="s">
        <v>311</v>
      </c>
      <c r="C130" s="3">
        <v>43396.854305555556</v>
      </c>
      <c r="D130" s="2" t="s">
        <v>134</v>
      </c>
      <c r="E130" s="2" t="s">
        <v>235</v>
      </c>
      <c r="F130" s="2" t="s">
        <v>312</v>
      </c>
      <c r="G130" s="2" t="s">
        <v>398</v>
      </c>
      <c r="H130" s="2" t="s">
        <v>403</v>
      </c>
      <c r="I130" s="1">
        <v>25</v>
      </c>
      <c r="J130" s="2" t="s">
        <v>405</v>
      </c>
      <c r="K130" s="7" t="s">
        <v>356</v>
      </c>
      <c r="L130" s="2" t="str">
        <f t="shared" ref="L130:L132" si="4">CONCATENATE(PROPER(J130), " ",K130)</f>
        <v>Acer platanoides 'Sunset'</v>
      </c>
      <c r="M130" s="11" t="s">
        <v>369</v>
      </c>
      <c r="N130" s="2"/>
      <c r="O130" s="2" t="s">
        <v>43</v>
      </c>
      <c r="P130" s="1">
        <v>7</v>
      </c>
      <c r="Q130" s="2"/>
      <c r="R130" s="2"/>
      <c r="S130" s="2"/>
      <c r="T130" s="1">
        <v>8</v>
      </c>
      <c r="U130" s="1">
        <v>6</v>
      </c>
      <c r="V130" s="1">
        <v>28</v>
      </c>
      <c r="W130" s="1">
        <v>8</v>
      </c>
      <c r="X130" s="7" t="s">
        <v>346</v>
      </c>
      <c r="Y130" s="1">
        <v>28</v>
      </c>
      <c r="Z130" s="2" t="s">
        <v>38</v>
      </c>
      <c r="AA130" s="2" t="s">
        <v>52</v>
      </c>
      <c r="AB130" s="2" t="s">
        <v>39</v>
      </c>
      <c r="AC130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30" s="2" t="s">
        <v>137</v>
      </c>
      <c r="AE130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30" s="2" t="s">
        <v>23</v>
      </c>
      <c r="AG130" s="2" t="s">
        <v>24</v>
      </c>
      <c r="AH130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30" s="2" t="s">
        <v>137</v>
      </c>
      <c r="AJ130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30" s="2" t="s">
        <v>23</v>
      </c>
      <c r="AL130" s="2" t="s">
        <v>24</v>
      </c>
      <c r="AM130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30" s="2" t="s">
        <v>137</v>
      </c>
      <c r="AO130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30" s="6" t="s">
        <v>313</v>
      </c>
      <c r="AQ130" s="2" t="s">
        <v>41</v>
      </c>
      <c r="AR130" s="1">
        <v>0</v>
      </c>
      <c r="AS130" s="2" t="s">
        <v>314</v>
      </c>
      <c r="AT130" s="12">
        <v>-121.48368009528437</v>
      </c>
      <c r="AU130" s="12">
        <v>45.727043386192676</v>
      </c>
    </row>
    <row r="131" spans="1:47" x14ac:dyDescent="0.2">
      <c r="A131" s="1">
        <v>130</v>
      </c>
      <c r="B131" s="2" t="s">
        <v>315</v>
      </c>
      <c r="C131" s="3">
        <v>43396.857175925928</v>
      </c>
      <c r="D131" s="2" t="s">
        <v>134</v>
      </c>
      <c r="E131" s="2" t="s">
        <v>235</v>
      </c>
      <c r="F131" s="2" t="s">
        <v>312</v>
      </c>
      <c r="G131" s="2" t="s">
        <v>398</v>
      </c>
      <c r="H131" s="2" t="s">
        <v>403</v>
      </c>
      <c r="I131" s="1">
        <v>75</v>
      </c>
      <c r="J131" s="2" t="s">
        <v>405</v>
      </c>
      <c r="K131" s="7" t="s">
        <v>356</v>
      </c>
      <c r="L131" s="2" t="str">
        <f t="shared" si="4"/>
        <v>Acer platanoides 'Sunset'</v>
      </c>
      <c r="M131" s="11" t="s">
        <v>369</v>
      </c>
      <c r="N131" s="2"/>
      <c r="O131" s="2" t="s">
        <v>43</v>
      </c>
      <c r="P131" s="1">
        <v>6</v>
      </c>
      <c r="Q131" s="2"/>
      <c r="R131" s="2"/>
      <c r="S131" s="2"/>
      <c r="T131" s="1">
        <v>7</v>
      </c>
      <c r="U131" s="1">
        <v>6</v>
      </c>
      <c r="V131" s="1">
        <v>28</v>
      </c>
      <c r="W131" s="1">
        <v>8</v>
      </c>
      <c r="X131" s="7" t="s">
        <v>345</v>
      </c>
      <c r="Y131" s="1">
        <v>28</v>
      </c>
      <c r="Z131" s="2" t="s">
        <v>38</v>
      </c>
      <c r="AA131" s="2" t="s">
        <v>52</v>
      </c>
      <c r="AB131" s="2" t="s">
        <v>39</v>
      </c>
      <c r="AC131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31" s="2" t="s">
        <v>137</v>
      </c>
      <c r="AE131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31" s="2" t="s">
        <v>23</v>
      </c>
      <c r="AG131" s="2" t="s">
        <v>24</v>
      </c>
      <c r="AH131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31" s="2" t="s">
        <v>137</v>
      </c>
      <c r="AJ131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31" s="2" t="s">
        <v>23</v>
      </c>
      <c r="AL131" s="2" t="s">
        <v>24</v>
      </c>
      <c r="AM131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31" s="2" t="s">
        <v>137</v>
      </c>
      <c r="AO131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31" s="6" t="s">
        <v>313</v>
      </c>
      <c r="AQ131" s="2" t="s">
        <v>41</v>
      </c>
      <c r="AR131" s="1">
        <v>0</v>
      </c>
      <c r="AS131" s="2" t="s">
        <v>316</v>
      </c>
      <c r="AT131" s="12">
        <v>-121.48344847636648</v>
      </c>
      <c r="AU131" s="12">
        <v>45.727007258691536</v>
      </c>
    </row>
    <row r="132" spans="1:47" x14ac:dyDescent="0.2">
      <c r="A132" s="1">
        <v>131</v>
      </c>
      <c r="B132" s="2" t="s">
        <v>317</v>
      </c>
      <c r="C132" s="3">
        <v>43396.858159722222</v>
      </c>
      <c r="D132" s="2" t="s">
        <v>134</v>
      </c>
      <c r="E132" s="2" t="s">
        <v>235</v>
      </c>
      <c r="F132" s="2" t="s">
        <v>312</v>
      </c>
      <c r="G132" s="2" t="s">
        <v>398</v>
      </c>
      <c r="H132" s="2" t="s">
        <v>402</v>
      </c>
      <c r="I132" s="1">
        <v>5</v>
      </c>
      <c r="J132" s="2" t="s">
        <v>405</v>
      </c>
      <c r="K132" s="7" t="s">
        <v>356</v>
      </c>
      <c r="L132" s="2" t="str">
        <f t="shared" si="4"/>
        <v>Acer platanoides 'Sunset'</v>
      </c>
      <c r="M132" s="11" t="s">
        <v>369</v>
      </c>
      <c r="N132" s="2"/>
      <c r="O132" s="2" t="s">
        <v>43</v>
      </c>
      <c r="P132" s="1">
        <v>8</v>
      </c>
      <c r="Q132" s="2"/>
      <c r="R132" s="2"/>
      <c r="S132" s="2"/>
      <c r="T132" s="1">
        <v>12</v>
      </c>
      <c r="U132" s="1">
        <v>14</v>
      </c>
      <c r="V132" s="1">
        <v>30</v>
      </c>
      <c r="W132" s="1">
        <v>8</v>
      </c>
      <c r="X132" s="7" t="s">
        <v>346</v>
      </c>
      <c r="Y132" s="1">
        <v>30</v>
      </c>
      <c r="Z132" s="2" t="s">
        <v>22</v>
      </c>
      <c r="AA132" s="2" t="s">
        <v>28</v>
      </c>
      <c r="AB132" s="2" t="s">
        <v>39</v>
      </c>
      <c r="AC132" s="2" t="str">
        <f>IF(AND(Table1[[#This Row],[TRA Canopy Failure]]="Improbable", Table1[[#This Row],[TRA Canopy Impact]]="Very Low"), "Unlikely",
IF(AND(Table1[[#This Row],[TRA Canopy Failure]]="Improbable", Table1[[#This Row],[TRA Canopy Impact]]="Low"), "Unlikely",
IF(AND(Table1[[#This Row],[TRA Canopy Failure]]="Improbable", Table1[[#This Row],[TRA Canopy Impact]]="Medium"),"Unlikely",
IF(AND(Table1[[#This Row],[TRA Canopy Failure]]="Improbable", Table1[[#This Row],[TRA Canopy Impact]]="High"), "Unlikely",
IF(AND(Table1[[#This Row],[TRA Canopy Failure]]="Possible", Table1[[#This Row],[TRA Canopy Impact]]="Very Low"), "Unlikely",
IF(AND(Table1[[#This Row],[TRA Canopy Failure]]="Possible", Table1[[#This Row],[TRA Canopy Impact]]="Low"), "Unlikely",
IF(AND(Table1[[#This Row],[TRA Canopy Failure]]="Possible", Table1[[#This Row],[TRA Canopy Impact]]="Medium"),"Unlikely",
IF(AND(Table1[[#This Row],[TRA Canopy Failure]]="Possible", Table1[[#This Row],[TRA Canopy Impact]]="High"), "Somewhat likely",
IF(AND(Table1[[#This Row],[TRA Canopy Failure]]="Probable", Table1[[#This Row],[TRA Canopy Impact]]="Very Low"), "Unlikely",
IF(AND(Table1[[#This Row],[TRA Canopy Failure]]="Probable", Table1[[#This Row],[TRA Canopy Impact]]="Low"), "Unlikely",
IF(AND(Table1[[#This Row],[TRA Canopy Failure]]="Probable", Table1[[#This Row],[TRA Canopy Impact]]="Medium"),"Somewhat likely",
IF(AND(Table1[[#This Row],[TRA Canopy Failure]]="Probable", Table1[[#This Row],[TRA Canopy Impact]]="High"), "Likely",
IF(AND(Table1[[#This Row],[TRA Canopy Failure]]="Imminent", Table1[[#This Row],[TRA Canopy Impact]]="Very Low"), "Unlikely",
IF(AND(Table1[[#This Row],[TRA Canopy Failure]]="Imminent", Table1[[#This Row],[TRA Canopy Impact]]="Low"), "Somewhat likely",
IF(AND(Table1[[#This Row],[TRA Canopy Failure]]="Imminent", Table1[[#This Row],[TRA Canopy Impact]]="Medium"),"Likely",
IF(AND(Table1[[#This Row],[TRA Canopy Failure]]="Imminent", Table1[[#This Row],[TRA Canopy Impact]]="High"), "Very likely", "ERROR"))))))))))))))))</f>
        <v>Unlikely</v>
      </c>
      <c r="AD132" s="2" t="s">
        <v>137</v>
      </c>
      <c r="AE132" s="2" t="str">
        <f>IF(AND(Table1[[#This Row],[TRA Canopy LoFIT]]="Unlikely", Table1[[#This Row],[TRA Canopy Consequence]]="Negligible"), "Low",
IF(AND(Table1[[#This Row],[TRA Canopy LoFIT]]="Unlikely", Table1[[#This Row],[TRA Canopy Consequence]]="Minor"), "Low",
IF(AND(Table1[[#This Row],[TRA Canopy LoFIT]]="Unlikely", Table1[[#This Row],[TRA Canopy Consequence]]="Significant"), "Low",
IF(AND(Table1[[#This Row],[TRA Canopy LoFIT]]="Unlikely", Table1[[#This Row],[TRA Canopy Consequence]]="Severe"), "Low",
IF(AND(Table1[[#This Row],[TRA Canopy LoFIT]]="Somewhat likely", Table1[[#This Row],[TRA Canopy Consequence]]="Negligible"), "Low",
IF(AND(Table1[[#This Row],[TRA Canopy LoFIT]]="Somewhat likely", Table1[[#This Row],[TRA Canopy Consequence]]="Minor"), "Low",
IF(AND(Table1[[#This Row],[TRA Canopy LoFIT]]="Somewhat likely", Table1[[#This Row],[TRA Canopy Consequence]]="Significant"), "Moderate",
IF(AND(Table1[[#This Row],[TRA Canopy LoFIT]]="Somewhat likely", Table1[[#This Row],[TRA Canopy Consequence]]="Severe"), "Moderate",
IF(AND(Table1[[#This Row],[TRA Canopy LoFIT]]="Likely", Table1[[#This Row],[TRA Canopy Consequence]]="Negligible"), "Low",
IF(AND(Table1[[#This Row],[TRA Canopy LoFIT]]="Likely", Table1[[#This Row],[TRA Canopy Consequence]]="Minor"), "Moderate",
IF(AND(Table1[[#This Row],[TRA Canopy LoFIT]]="Likely", Table1[[#This Row],[TRA Canopy Consequence]]="Significant"), "High",
IF(AND(Table1[[#This Row],[TRA Canopy LoFIT]]="Likely", Table1[[#This Row],[TRA Canopy Consequence]]="Severe"), "High",
IF(AND(Table1[[#This Row],[TRA Canopy LoFIT]]="Very likely", Table1[[#This Row],[TRA Canopy Consequence]]="Negligible"), "Low",
IF(AND(Table1[[#This Row],[TRA Canopy LoFIT]]="Very likely", Table1[[#This Row],[TRA Canopy Consequence]]="Minor"), "Moderate",
IF(AND(Table1[[#This Row],[TRA Canopy LoFIT]]="Very likely", Table1[[#This Row],[TRA Canopy Consequence]]="Significant"), "High",
IF(AND(Table1[[#This Row],[TRA Canopy LoFIT]]="Very likely", Table1[[#This Row],[TRA Canopy Consequence]]="Severe"), "Extreme", "ERROR"))))))))))))))))</f>
        <v>Low</v>
      </c>
      <c r="AF132" s="2" t="s">
        <v>23</v>
      </c>
      <c r="AG132" s="2" t="s">
        <v>24</v>
      </c>
      <c r="AH132" s="2" t="str">
        <f>IF(AND(Table1[[#This Row],[TRA Trunk Failure]]="Improbable", Table1[[#This Row],[TRA Trunk Impact]]="Very Low"), "Unlikely",
IF(AND(Table1[[#This Row],[TRA Trunk Failure]]="Improbable", Table1[[#This Row],[TRA Trunk Impact]]="Low"), "Unlikely",
IF(AND(Table1[[#This Row],[TRA Trunk Failure]]="Improbable", Table1[[#This Row],[TRA Trunk Impact]]="Medium"),"Unlikely",
IF(AND(Table1[[#This Row],[TRA Trunk Failure]]="Improbable", Table1[[#This Row],[TRA Trunk Impact]]="High"), "Unlikely",
IF(AND(Table1[[#This Row],[TRA Trunk Failure]]="Possible", Table1[[#This Row],[TRA Trunk Impact]]="Very Low"), "Unlikely",
IF(AND(Table1[[#This Row],[TRA Trunk Failure]]="Possible", Table1[[#This Row],[TRA Trunk Impact]]="Low"), "Unlikely",
IF(AND(Table1[[#This Row],[TRA Trunk Failure]]="Possible", Table1[[#This Row],[TRA Trunk Impact]]="Medium"),"Unlikely",
IF(AND(Table1[[#This Row],[TRA Trunk Failure]]="Possible", Table1[[#This Row],[TRA Trunk Impact]]="High"), "Somewhat likely",
IF(AND(Table1[[#This Row],[TRA Trunk Failure]]="Probable", Table1[[#This Row],[TRA Trunk Impact]]="Very Low"), "Unlikely",
IF(AND(Table1[[#This Row],[TRA Trunk Failure]]="Probable", Table1[[#This Row],[TRA Trunk Impact]]="Low"), "Unlikely",
IF(AND(Table1[[#This Row],[TRA Trunk Failure]]="Probable", Table1[[#This Row],[TRA Trunk Impact]]="Medium"),"Somewhat likely",
IF(AND(Table1[[#This Row],[TRA Trunk Failure]]="Probable", Table1[[#This Row],[TRA Trunk Impact]]="High"), "Likely",
IF(AND(Table1[[#This Row],[TRA Trunk Failure]]="Imminent", Table1[[#This Row],[TRA Trunk Impact]]="Very Low"), "Unlikely",
IF(AND(Table1[[#This Row],[TRA Trunk Failure]]="Imminent", Table1[[#This Row],[TRA Trunk Impact]]="Low"), "Somewhat likely",
IF(AND(Table1[[#This Row],[TRA Trunk Failure]]="Imminent", Table1[[#This Row],[TRA Trunk Impact]]="Medium"),"Likely",
IF(AND(Table1[[#This Row],[TRA Trunk Failure]]="Imminent", Table1[[#This Row],[TRA Trunk Impact]]="High"), "Very likely", "ERROR"))))))))))))))))</f>
        <v>Unlikely</v>
      </c>
      <c r="AI132" s="2" t="s">
        <v>137</v>
      </c>
      <c r="AJ132" s="2" t="str">
        <f>IF(AND(Table1[[#This Row],[TRA Trunk LoFIT]]="Unlikely", Table1[[#This Row],[TRA Trunk Consequence]]="Negligible"), "Low",
IF(AND(Table1[[#This Row],[TRA Trunk LoFIT]]="Unlikely", Table1[[#This Row],[TRA Trunk Consequence]]="Minor"), "Low",
IF(AND(Table1[[#This Row],[TRA Trunk LoFIT]]="Unlikely", Table1[[#This Row],[TRA Trunk Consequence]]="Significant"), "Low",
IF(AND(Table1[[#This Row],[TRA Trunk LoFIT]]="Unlikely", Table1[[#This Row],[TRA Trunk Consequence]]="Severe"), "Low",
IF(AND(Table1[[#This Row],[TRA Trunk LoFIT]]="Somewhat likely", Table1[[#This Row],[TRA Trunk Consequence]]="Negligible"), "Low",
IF(AND(Table1[[#This Row],[TRA Trunk LoFIT]]="Somewhat likely", Table1[[#This Row],[TRA Trunk Consequence]]="Minor"), "Low",
IF(AND(Table1[[#This Row],[TRA Trunk LoFIT]]="Somewhat likely", Table1[[#This Row],[TRA Trunk Consequence]]="Significant"), "Moderate",
IF(AND(Table1[[#This Row],[TRA Trunk LoFIT]]="Somewhat likely", Table1[[#This Row],[TRA Trunk Consequence]]="Severe"), "Moderate",
IF(AND(Table1[[#This Row],[TRA Trunk LoFIT]]="Likely", Table1[[#This Row],[TRA Trunk Consequence]]="Negligible"), "Low",
IF(AND(Table1[[#This Row],[TRA Trunk LoFIT]]="Likely", Table1[[#This Row],[TRA Trunk Consequence]]="Minor"), "Moderate",
IF(AND(Table1[[#This Row],[TRA Trunk LoFIT]]="Likely", Table1[[#This Row],[TRA Trunk Consequence]]="Significant"), "High",
IF(AND(Table1[[#This Row],[TRA Trunk LoFIT]]="Likely", Table1[[#This Row],[TRA Trunk Consequence]]="Severe"), "High",
IF(AND(Table1[[#This Row],[TRA Trunk LoFIT]]="Very likely", Table1[[#This Row],[TRA Trunk Consequence]]="Negligible"), "Low",
IF(AND(Table1[[#This Row],[TRA Trunk LoFIT]]="Very likely", Table1[[#This Row],[TRA Trunk Consequence]]="Minor"), "Moderate",
IF(AND(Table1[[#This Row],[TRA Trunk LoFIT]]="Very likely", Table1[[#This Row],[TRA Trunk Consequence]]="Significant"), "High",
IF(AND(Table1[[#This Row],[TRA Trunk LoFIT]]="Very likely", Table1[[#This Row],[TRA Trunk Consequence]]="Severe"), "Extreme", "ERROR"))))))))))))))))</f>
        <v>Low</v>
      </c>
      <c r="AK132" s="2" t="s">
        <v>23</v>
      </c>
      <c r="AL132" s="2" t="s">
        <v>24</v>
      </c>
      <c r="AM132" s="2" t="str">
        <f>IF(AND(Table1[[#This Row],[TRA Roots Failure]]="Improbable", Table1[[#This Row],[TRA Roots Impact]]="Very Low"), "Unlikely",
IF(AND(Table1[[#This Row],[TRA Roots Failure]]="Improbable", Table1[[#This Row],[TRA Roots Impact]]="Low"), "Unlikely",
IF(AND(Table1[[#This Row],[TRA Roots Failure]]="Improbable", Table1[[#This Row],[TRA Roots Impact]]="Medium"),"Unlikely",
IF(AND(Table1[[#This Row],[TRA Roots Failure]]="Improbable", Table1[[#This Row],[TRA Roots Impact]]="High"), "Unlikely",
IF(AND(Table1[[#This Row],[TRA Roots Failure]]="Possible", Table1[[#This Row],[TRA Roots Impact]]="Very Low"), "Unlikely",
IF(AND(Table1[[#This Row],[TRA Roots Failure]]="Possible", Table1[[#This Row],[TRA Roots Impact]]="Low"), "Unlikely",
IF(AND(Table1[[#This Row],[TRA Roots Failure]]="Possible", Table1[[#This Row],[TRA Roots Impact]]="Medium"),"Unlikely",
IF(AND(Table1[[#This Row],[TRA Roots Failure]]="Possible", Table1[[#This Row],[TRA Roots Impact]]="High"), "Somewhat likely",
IF(AND(Table1[[#This Row],[TRA Roots Failure]]="Probable", Table1[[#This Row],[TRA Roots Impact]]="Very Low"), "Unlikely",
IF(AND(Table1[[#This Row],[TRA Roots Failure]]="Probable", Table1[[#This Row],[TRA Roots Impact]]="Low"), "Unlikely",
IF(AND(Table1[[#This Row],[TRA Roots Failure]]="Probable", Table1[[#This Row],[TRA Roots Impact]]="Medium"),"Somewhat likely",
IF(AND(Table1[[#This Row],[TRA Roots Failure]]="Probable", Table1[[#This Row],[TRA Roots Impact]]="High"), "Likely",
IF(AND(Table1[[#This Row],[TRA Roots Failure]]="Imminent", Table1[[#This Row],[TRA Roots Impact]]="Very Low"), "Unlikely",
IF(AND(Table1[[#This Row],[TRA Roots Failure]]="Imminent", Table1[[#This Row],[TRA Roots Impact]]="Low"), "Somewhat likely",
IF(AND(Table1[[#This Row],[TRA Roots Failure]]="Imminent", Table1[[#This Row],[TRA Roots Impact]]="Medium"),"Likely",
IF(AND(Table1[[#This Row],[TRA Roots Failure]]="Imminent", Table1[[#This Row],[TRA Roots Impact]]="High"), "Very likely", "ERROR"))))))))))))))))</f>
        <v>Unlikely</v>
      </c>
      <c r="AN132" s="2" t="s">
        <v>137</v>
      </c>
      <c r="AO132" s="2" t="str">
        <f>IF(AND(Table1[[#This Row],[TRA Roots LoFIT]]="Unlikely", Table1[[#This Row],[TRA Roots Consequence]]="Negligible"), "Low",
IF(AND(Table1[[#This Row],[TRA Roots LoFIT]]="Unlikely", Table1[[#This Row],[TRA Roots Consequence]]="Minor"), "Low",
IF(AND(Table1[[#This Row],[TRA Roots LoFIT]]="Unlikely", Table1[[#This Row],[TRA Roots Consequence]]="Significant"), "Low",
IF(AND(Table1[[#This Row],[TRA Roots LoFIT]]="Unlikely", Table1[[#This Row],[TRA Roots Consequence]]="Severe"), "Low",
IF(AND(Table1[[#This Row],[TRA Roots LoFIT]]="Somewhat likely", Table1[[#This Row],[TRA Roots Consequence]]="Negligible"), "Low",
IF(AND(Table1[[#This Row],[TRA Roots LoFIT]]="Somewhat likely", Table1[[#This Row],[TRA Roots Consequence]]="Minor"), "Low",
IF(AND(Table1[[#This Row],[TRA Roots LoFIT]]="Somewhat likely", Table1[[#This Row],[TRA Roots Consequence]]="Significant"), "Moderate",
IF(AND(Table1[[#This Row],[TRA Roots LoFIT]]="Somewhat likely", Table1[[#This Row],[TRA Roots Consequence]]="Severe"), "Moderate",
IF(AND(Table1[[#This Row],[TRA Roots LoFIT]]="Likely", Table1[[#This Row],[TRA Roots Consequence]]="Negligible"), "Low",
IF(AND(Table1[[#This Row],[TRA Roots LoFIT]]="Likely", Table1[[#This Row],[TRA Roots Consequence]]="Minor"), "Moderate",
IF(AND(Table1[[#This Row],[TRA Roots LoFIT]]="Likely", Table1[[#This Row],[TRA Roots Consequence]]="Significant"), "High",
IF(AND(Table1[[#This Row],[TRA Roots LoFIT]]="Likely", Table1[[#This Row],[TRA Roots Consequence]]="Severe"), "High",
IF(AND(Table1[[#This Row],[TRA Roots LoFIT]]="Very likely", Table1[[#This Row],[TRA Roots Consequence]]="Negligible"), "Low",
IF(AND(Table1[[#This Row],[TRA Roots LoFIT]]="Very likely", Table1[[#This Row],[TRA Roots Consequence]]="Minor"), "Moderate",
IF(AND(Table1[[#This Row],[TRA Roots LoFIT]]="Very likely", Table1[[#This Row],[TRA Roots Consequence]]="Significant"), "High",
IF(AND(Table1[[#This Row],[TRA Roots LoFIT]]="Very likely", Table1[[#This Row],[TRA Roots Consequence]]="Severe"), "Extreme", "ERROR"))))))))))))))))</f>
        <v>Low</v>
      </c>
      <c r="AP132" s="6" t="s">
        <v>313</v>
      </c>
      <c r="AQ132" s="2" t="s">
        <v>89</v>
      </c>
      <c r="AR132" s="1">
        <v>0</v>
      </c>
      <c r="AS132" s="2" t="s">
        <v>318</v>
      </c>
      <c r="AT132" s="12">
        <v>-121.48295086898786</v>
      </c>
      <c r="AU132" s="12">
        <v>45.726852327377195</v>
      </c>
    </row>
  </sheetData>
  <printOptions horizontalCentered="1"/>
  <pageMargins left="0.3" right="0.3" top="0.61" bottom="0.37" header="0.1" footer="0.1"/>
  <pageSetup paperSize="3" scale="60" fitToWidth="2" fitToHeight="2" pageOrder="overThenDown" orientation="landscape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083668D21BA4F8824FEC70E2873D6" ma:contentTypeVersion="10" ma:contentTypeDescription="Create a new document." ma:contentTypeScope="" ma:versionID="b63d8849c48e20b01922f9fff5ca54b4">
  <xsd:schema xmlns:xsd="http://www.w3.org/2001/XMLSchema" xmlns:xs="http://www.w3.org/2001/XMLSchema" xmlns:p="http://schemas.microsoft.com/office/2006/metadata/properties" xmlns:ns2="40cf5a41-b633-489a-8653-ebe07d1bd943" xmlns:ns3="22c9aa36-ae21-4d86-8603-7c39089a9c23" targetNamespace="http://schemas.microsoft.com/office/2006/metadata/properties" ma:root="true" ma:fieldsID="b806d20cdb97141d6b4bb1b5bd459ace" ns2:_="" ns3:_="">
    <xsd:import namespace="40cf5a41-b633-489a-8653-ebe07d1bd943"/>
    <xsd:import namespace="22c9aa36-ae21-4d86-8603-7c39089a9c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f5a41-b633-489a-8653-ebe07d1bd9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9aa36-ae21-4d86-8603-7c39089a9c2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BF5751-2AEC-40E1-A8F1-B019967C3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9D96EF-0EFB-4C6D-9693-4BBBF42EC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cf5a41-b633-489a-8653-ebe07d1bd943"/>
    <ds:schemaRef ds:uri="22c9aa36-ae21-4d86-8603-7c39089a9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86E2B6-276B-4DEE-8E8C-A05D5B60A76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0cf5a41-b633-489a-8653-ebe07d1bd943"/>
    <ds:schemaRef ds:uri="http://schemas.microsoft.com/office/2006/documentManagement/types"/>
    <ds:schemaRef ds:uri="22c9aa36-ae21-4d86-8603-7c39089a9c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White Salmon Street Tree Invent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</cp:lastModifiedBy>
  <cp:lastPrinted>2018-12-18T22:06:32Z</cp:lastPrinted>
  <dcterms:created xsi:type="dcterms:W3CDTF">2018-12-11T21:20:19Z</dcterms:created>
  <dcterms:modified xsi:type="dcterms:W3CDTF">2019-01-02T19:00:27Z</dcterms:modified>
</cp:coreProperties>
</file>